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gestione\BILANCI\BILANCIO 2023\PER SITO\"/>
    </mc:Choice>
  </mc:AlternateContent>
  <xr:revisionPtr revIDLastSave="0" documentId="8_{14F69C5F-10D3-4E01-9AAC-B03448DDB493}" xr6:coauthVersionLast="47" xr6:coauthVersionMax="47" xr10:uidLastSave="{00000000-0000-0000-0000-000000000000}"/>
  <bookViews>
    <workbookView xWindow="1260" yWindow="465" windowWidth="25710" windowHeight="14970" activeTab="3" xr2:uid="{00000000-000D-0000-FFFF-FFFF00000000}"/>
  </bookViews>
  <sheets>
    <sheet name="Flussi entrate" sheetId="4" r:id="rId1"/>
    <sheet name="Flussi uscite" sheetId="23" r:id="rId2"/>
    <sheet name="Uscite dettaglio missioni" sheetId="16" r:id="rId3"/>
    <sheet name="legenda missioni" sheetId="2" r:id="rId4"/>
  </sheets>
  <definedNames>
    <definedName name="_xlnm._FilterDatabase" localSheetId="0" hidden="1">'Flussi entrate'!$A$1:$AG$159</definedName>
    <definedName name="_xlnm._FilterDatabase" localSheetId="1" hidden="1">'Flussi uscite'!$A$3:$AH$139</definedName>
    <definedName name="_xlnm._FilterDatabase" localSheetId="2" hidden="1">'Uscite dettaglio missioni'!$A$1:$II$137</definedName>
    <definedName name="_xlnm.Print_Area" localSheetId="0">'Flussi entrate'!$A$1:$P$159</definedName>
    <definedName name="Print_Area" localSheetId="0">'Flussi entrate'!$A$1:$E$159</definedName>
    <definedName name="Print_Titles" localSheetId="0">'Flussi entrate'!$3:$4</definedName>
    <definedName name="_xlnm.Print_Titles" localSheetId="0">'Flussi entrate'!$3:$4</definedName>
    <definedName name="_xlnm.Print_Titles" localSheetId="1">'Flussi uscite'!$3:$3</definedName>
    <definedName name="UFFA..." localSheetId="0">'Flussi entrate'!$3:$4</definedName>
    <definedName name="UFFA3" localSheetId="0">'Flussi entrate'!$A$3:$E$159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38" i="23" l="1"/>
  <c r="AF137" i="23"/>
  <c r="AF136" i="23"/>
  <c r="AF135" i="23"/>
  <c r="AF78" i="23"/>
  <c r="AF3" i="23"/>
  <c r="IH134" i="16"/>
  <c r="AF134" i="23" s="1"/>
  <c r="IH133" i="16"/>
  <c r="IH130" i="16"/>
  <c r="AF130" i="23" s="1"/>
  <c r="IH129" i="16"/>
  <c r="AF129" i="23" s="1"/>
  <c r="IH128" i="16"/>
  <c r="IH127" i="16" s="1"/>
  <c r="AF127" i="23" s="1"/>
  <c r="IH126" i="16"/>
  <c r="IH125" i="16" s="1"/>
  <c r="AF125" i="23" s="1"/>
  <c r="IH124" i="16"/>
  <c r="AF124" i="23" s="1"/>
  <c r="AF121" i="23"/>
  <c r="IH119" i="16"/>
  <c r="AF119" i="23" s="1"/>
  <c r="IH118" i="16"/>
  <c r="AF118" i="23" s="1"/>
  <c r="IH117" i="16"/>
  <c r="AF117" i="23" s="1"/>
  <c r="IH116" i="16"/>
  <c r="AF116" i="23" s="1"/>
  <c r="AF113" i="23"/>
  <c r="IH112" i="16"/>
  <c r="IH109" i="16"/>
  <c r="AF109" i="23" s="1"/>
  <c r="IH105" i="16"/>
  <c r="AF105" i="23" s="1"/>
  <c r="IH103" i="16"/>
  <c r="AF103" i="23" s="1"/>
  <c r="IH99" i="16"/>
  <c r="AF99" i="23" s="1"/>
  <c r="IH96" i="16"/>
  <c r="AF96" i="23" s="1"/>
  <c r="IH92" i="16"/>
  <c r="AF92" i="23" s="1"/>
  <c r="AF87" i="23"/>
  <c r="AF86" i="23"/>
  <c r="IH79" i="16"/>
  <c r="AF79" i="23" s="1"/>
  <c r="IH75" i="16"/>
  <c r="AF75" i="23" s="1"/>
  <c r="IH73" i="16"/>
  <c r="AF73" i="23" s="1"/>
  <c r="IH64" i="16"/>
  <c r="AF64" i="23" s="1"/>
  <c r="IH62" i="16"/>
  <c r="AF62" i="23" s="1"/>
  <c r="IH61" i="16"/>
  <c r="AF61" i="23" s="1"/>
  <c r="AF56" i="23"/>
  <c r="IH55" i="16"/>
  <c r="AF55" i="23" s="1"/>
  <c r="IH54" i="16"/>
  <c r="AF54" i="23" s="1"/>
  <c r="IH53" i="16"/>
  <c r="AF53" i="23" s="1"/>
  <c r="AF51" i="23"/>
  <c r="IH49" i="16"/>
  <c r="AF43" i="23"/>
  <c r="IH36" i="16"/>
  <c r="AF36" i="23" s="1"/>
  <c r="IH29" i="16"/>
  <c r="IH26" i="16"/>
  <c r="AF26" i="23" s="1"/>
  <c r="IH15" i="16"/>
  <c r="AF15" i="23" s="1"/>
  <c r="IH12" i="16"/>
  <c r="AF12" i="23" s="1"/>
  <c r="IH8" i="16"/>
  <c r="AF8" i="23" s="1"/>
  <c r="IH5" i="16"/>
  <c r="AG138" i="23"/>
  <c r="AG137" i="23"/>
  <c r="AG136" i="23"/>
  <c r="AG135" i="23"/>
  <c r="AG3" i="23"/>
  <c r="AF161" i="4"/>
  <c r="AF154" i="4"/>
  <c r="AF152" i="4"/>
  <c r="AF151" i="4" s="1"/>
  <c r="AF149" i="4"/>
  <c r="AF139" i="4"/>
  <c r="AF137" i="4"/>
  <c r="AF135" i="4"/>
  <c r="AF133" i="4"/>
  <c r="AF131" i="4"/>
  <c r="AF126" i="4"/>
  <c r="AF121" i="4"/>
  <c r="AF94" i="4"/>
  <c r="AF88" i="4"/>
  <c r="AF86" i="4"/>
  <c r="AF81" i="4"/>
  <c r="AF73" i="4"/>
  <c r="AF68" i="4"/>
  <c r="AF63" i="4"/>
  <c r="AF57" i="4"/>
  <c r="AF26" i="4"/>
  <c r="AF20" i="4"/>
  <c r="AF17" i="4"/>
  <c r="AF14" i="4"/>
  <c r="AF12" i="4"/>
  <c r="AF10" i="4"/>
  <c r="AF8" i="4"/>
  <c r="AF6" i="4"/>
  <c r="BJ23" i="16"/>
  <c r="BJ25" i="16"/>
  <c r="AE135" i="23"/>
  <c r="AE136" i="23"/>
  <c r="AE137" i="23"/>
  <c r="AE138" i="23"/>
  <c r="IH48" i="16" l="1"/>
  <c r="IH132" i="16"/>
  <c r="AF132" i="23" s="1"/>
  <c r="IH14" i="16"/>
  <c r="AF14" i="23" s="1"/>
  <c r="IH123" i="16"/>
  <c r="AF123" i="23" s="1"/>
  <c r="AF48" i="23"/>
  <c r="AF49" i="23"/>
  <c r="AF133" i="23"/>
  <c r="IH60" i="16"/>
  <c r="AF60" i="23" s="1"/>
  <c r="IH71" i="16"/>
  <c r="AF71" i="23" s="1"/>
  <c r="AF126" i="23"/>
  <c r="IH17" i="16"/>
  <c r="AF17" i="23" s="1"/>
  <c r="IH111" i="16"/>
  <c r="AF111" i="23" s="1"/>
  <c r="IH85" i="16"/>
  <c r="AF85" i="23" s="1"/>
  <c r="IH98" i="16"/>
  <c r="AF98" i="23" s="1"/>
  <c r="AF5" i="23"/>
  <c r="AF128" i="23"/>
  <c r="AF112" i="23"/>
  <c r="IH67" i="16"/>
  <c r="AF67" i="23" s="1"/>
  <c r="IH115" i="16"/>
  <c r="AF115" i="23" s="1"/>
  <c r="IH21" i="16"/>
  <c r="AF21" i="23" s="1"/>
  <c r="AF93" i="4"/>
  <c r="AF80" i="4"/>
  <c r="AF67" i="4"/>
  <c r="AF25" i="4"/>
  <c r="AF16" i="4"/>
  <c r="AF5" i="4"/>
  <c r="AF130" i="4"/>
  <c r="AF159" i="4"/>
  <c r="II6" i="16"/>
  <c r="AE6" i="23" s="1"/>
  <c r="II134" i="16"/>
  <c r="II133" i="16"/>
  <c r="II131" i="16"/>
  <c r="II129" i="16"/>
  <c r="II128" i="16"/>
  <c r="II126" i="16"/>
  <c r="II124" i="16"/>
  <c r="II121" i="16"/>
  <c r="II120" i="16"/>
  <c r="AE120" i="23" s="1"/>
  <c r="II118" i="16"/>
  <c r="II117" i="16"/>
  <c r="II116" i="16"/>
  <c r="II113" i="16"/>
  <c r="II112" i="16"/>
  <c r="II110" i="16"/>
  <c r="AE110" i="23" s="1"/>
  <c r="II109" i="16"/>
  <c r="II108" i="16"/>
  <c r="AE108" i="23" s="1"/>
  <c r="II107" i="16"/>
  <c r="AE107" i="23" s="1"/>
  <c r="II106" i="16"/>
  <c r="AE106" i="23" s="1"/>
  <c r="II105" i="16"/>
  <c r="II104" i="16"/>
  <c r="AE104" i="23" s="1"/>
  <c r="II103" i="16"/>
  <c r="II102" i="16"/>
  <c r="AE102" i="23" s="1"/>
  <c r="II101" i="16"/>
  <c r="AE101" i="23" s="1"/>
  <c r="II100" i="16"/>
  <c r="AE100" i="23" s="1"/>
  <c r="II99" i="16"/>
  <c r="II96" i="16"/>
  <c r="II95" i="16"/>
  <c r="AE95" i="23" s="1"/>
  <c r="II94" i="16"/>
  <c r="AE94" i="23" s="1"/>
  <c r="II93" i="16"/>
  <c r="AE93" i="23" s="1"/>
  <c r="II92" i="16"/>
  <c r="II91" i="16"/>
  <c r="AE91" i="23" s="1"/>
  <c r="II90" i="16"/>
  <c r="AE90" i="23" s="1"/>
  <c r="II89" i="16"/>
  <c r="AE89" i="23" s="1"/>
  <c r="II88" i="16"/>
  <c r="AE88" i="23" s="1"/>
  <c r="II87" i="16"/>
  <c r="II86" i="16"/>
  <c r="II84" i="16"/>
  <c r="AE84" i="23" s="1"/>
  <c r="II83" i="16"/>
  <c r="AE83" i="23" s="1"/>
  <c r="II82" i="16"/>
  <c r="AE82" i="23" s="1"/>
  <c r="II81" i="16"/>
  <c r="II80" i="16"/>
  <c r="AE80" i="23" s="1"/>
  <c r="II78" i="16"/>
  <c r="II77" i="16"/>
  <c r="AE77" i="23" s="1"/>
  <c r="II76" i="16"/>
  <c r="II74" i="16"/>
  <c r="AE74" i="23" s="1"/>
  <c r="II73" i="16"/>
  <c r="II72" i="16"/>
  <c r="AE72" i="23" s="1"/>
  <c r="II70" i="16"/>
  <c r="AE70" i="23" s="1"/>
  <c r="II69" i="16"/>
  <c r="AE69" i="23" s="1"/>
  <c r="II68" i="16"/>
  <c r="AE68" i="23" s="1"/>
  <c r="II65" i="16"/>
  <c r="AE65" i="23" s="1"/>
  <c r="II64" i="16"/>
  <c r="II63" i="16"/>
  <c r="AE63" i="23" s="1"/>
  <c r="II62" i="16"/>
  <c r="II61" i="16"/>
  <c r="II59" i="16"/>
  <c r="AE59" i="23" s="1"/>
  <c r="II58" i="16"/>
  <c r="AE58" i="23" s="1"/>
  <c r="II57" i="16"/>
  <c r="AE57" i="23" s="1"/>
  <c r="II56" i="16"/>
  <c r="II55" i="16"/>
  <c r="II54" i="16"/>
  <c r="II53" i="16"/>
  <c r="II52" i="16"/>
  <c r="AE52" i="23" s="1"/>
  <c r="II51" i="16"/>
  <c r="II50" i="16"/>
  <c r="AE50" i="23" s="1"/>
  <c r="II49" i="16"/>
  <c r="II46" i="16"/>
  <c r="AE46" i="23" s="1"/>
  <c r="II45" i="16"/>
  <c r="AE45" i="23" s="1"/>
  <c r="II44" i="16"/>
  <c r="AE44" i="23" s="1"/>
  <c r="II43" i="16"/>
  <c r="II42" i="16"/>
  <c r="AE42" i="23" s="1"/>
  <c r="II41" i="16"/>
  <c r="AE41" i="23" s="1"/>
  <c r="II40" i="16"/>
  <c r="AE40" i="23" s="1"/>
  <c r="II39" i="16"/>
  <c r="AE39" i="23" s="1"/>
  <c r="II38" i="16"/>
  <c r="AE38" i="23" s="1"/>
  <c r="II37" i="16"/>
  <c r="AE37" i="23" s="1"/>
  <c r="II36" i="16"/>
  <c r="II35" i="16"/>
  <c r="AE35" i="23" s="1"/>
  <c r="II34" i="16"/>
  <c r="AE34" i="23" s="1"/>
  <c r="II33" i="16"/>
  <c r="AE33" i="23" s="1"/>
  <c r="II32" i="16"/>
  <c r="AE32" i="23" s="1"/>
  <c r="II31" i="16"/>
  <c r="AE31" i="23" s="1"/>
  <c r="II30" i="16"/>
  <c r="AE30" i="23" s="1"/>
  <c r="II29" i="16"/>
  <c r="AE29" i="23" s="1"/>
  <c r="II28" i="16"/>
  <c r="AE28" i="23" s="1"/>
  <c r="II27" i="16"/>
  <c r="AE27" i="23" s="1"/>
  <c r="II26" i="16"/>
  <c r="II25" i="16"/>
  <c r="AE25" i="23" s="1"/>
  <c r="II24" i="16"/>
  <c r="AE24" i="23" s="1"/>
  <c r="II23" i="16"/>
  <c r="AE23" i="23" s="1"/>
  <c r="II22" i="16"/>
  <c r="AE22" i="23" s="1"/>
  <c r="II20" i="16"/>
  <c r="AE20" i="23" s="1"/>
  <c r="II19" i="16"/>
  <c r="AE19" i="23" s="1"/>
  <c r="II18" i="16"/>
  <c r="AE18" i="23" s="1"/>
  <c r="II16" i="16"/>
  <c r="AE16" i="23" s="1"/>
  <c r="II15" i="16"/>
  <c r="II13" i="16"/>
  <c r="II11" i="16"/>
  <c r="AE11" i="23" s="1"/>
  <c r="II10" i="16"/>
  <c r="AE10" i="23" s="1"/>
  <c r="II9" i="16"/>
  <c r="AE9" i="23" s="1"/>
  <c r="II7" i="16"/>
  <c r="AE7" i="23" s="1"/>
  <c r="HD132" i="16"/>
  <c r="HD130" i="16"/>
  <c r="HD127" i="16"/>
  <c r="HD125" i="16"/>
  <c r="HD123" i="16"/>
  <c r="HD119" i="16"/>
  <c r="HD115" i="16"/>
  <c r="HD111" i="16"/>
  <c r="HD98" i="16"/>
  <c r="HD85" i="16"/>
  <c r="HD79" i="16"/>
  <c r="HD75" i="16"/>
  <c r="HD71" i="16"/>
  <c r="HD67" i="16"/>
  <c r="HD60" i="16"/>
  <c r="HD48" i="16"/>
  <c r="HD21" i="16"/>
  <c r="HD17" i="16"/>
  <c r="HD14" i="16"/>
  <c r="HD12" i="16"/>
  <c r="HD8" i="16"/>
  <c r="HD5" i="16"/>
  <c r="FZ132" i="16"/>
  <c r="FZ130" i="16"/>
  <c r="FZ127" i="16"/>
  <c r="FZ125" i="16"/>
  <c r="FZ123" i="16"/>
  <c r="FZ119" i="16"/>
  <c r="FZ115" i="16"/>
  <c r="FZ111" i="16"/>
  <c r="FZ98" i="16"/>
  <c r="FZ85" i="16"/>
  <c r="FZ79" i="16"/>
  <c r="FZ75" i="16"/>
  <c r="FZ71" i="16"/>
  <c r="FZ67" i="16"/>
  <c r="FZ60" i="16"/>
  <c r="FZ48" i="16"/>
  <c r="FZ21" i="16"/>
  <c r="FZ17" i="16"/>
  <c r="FZ14" i="16"/>
  <c r="FZ12" i="16"/>
  <c r="FZ8" i="16"/>
  <c r="FZ5" i="16"/>
  <c r="EV132" i="16"/>
  <c r="EV130" i="16"/>
  <c r="EV127" i="16"/>
  <c r="EV125" i="16"/>
  <c r="EV123" i="16"/>
  <c r="EV119" i="16"/>
  <c r="EV115" i="16"/>
  <c r="EV111" i="16"/>
  <c r="EV98" i="16"/>
  <c r="EV85" i="16"/>
  <c r="EV79" i="16"/>
  <c r="EV75" i="16"/>
  <c r="EV71" i="16"/>
  <c r="EV67" i="16"/>
  <c r="EV60" i="16"/>
  <c r="EV48" i="16"/>
  <c r="EV21" i="16"/>
  <c r="EV17" i="16"/>
  <c r="EV14" i="16"/>
  <c r="EV12" i="16"/>
  <c r="EV8" i="16"/>
  <c r="EV5" i="16"/>
  <c r="DR132" i="16"/>
  <c r="DR130" i="16"/>
  <c r="DR127" i="16"/>
  <c r="DR125" i="16"/>
  <c r="DR123" i="16"/>
  <c r="DR119" i="16"/>
  <c r="DR115" i="16"/>
  <c r="DR111" i="16"/>
  <c r="DR98" i="16"/>
  <c r="DR85" i="16"/>
  <c r="DR79" i="16"/>
  <c r="DR75" i="16"/>
  <c r="DR71" i="16"/>
  <c r="DR67" i="16"/>
  <c r="DR60" i="16"/>
  <c r="DR48" i="16"/>
  <c r="DR21" i="16"/>
  <c r="DR17" i="16"/>
  <c r="DR14" i="16"/>
  <c r="DR12" i="16"/>
  <c r="DR8" i="16"/>
  <c r="DR5" i="16"/>
  <c r="CN132" i="16"/>
  <c r="CN130" i="16"/>
  <c r="CN127" i="16"/>
  <c r="CN125" i="16"/>
  <c r="CN123" i="16"/>
  <c r="CN119" i="16"/>
  <c r="CN115" i="16"/>
  <c r="CN111" i="16"/>
  <c r="CN98" i="16"/>
  <c r="CN85" i="16"/>
  <c r="CN79" i="16"/>
  <c r="CN75" i="16"/>
  <c r="CN71" i="16"/>
  <c r="CN67" i="16"/>
  <c r="CN60" i="16"/>
  <c r="CN48" i="16"/>
  <c r="CN21" i="16"/>
  <c r="CN17" i="16"/>
  <c r="CN14" i="16"/>
  <c r="CN12" i="16"/>
  <c r="CN8" i="16"/>
  <c r="CN5" i="16"/>
  <c r="BJ132" i="16"/>
  <c r="BJ130" i="16"/>
  <c r="BJ127" i="16"/>
  <c r="BJ125" i="16"/>
  <c r="BJ123" i="16"/>
  <c r="BJ119" i="16"/>
  <c r="BJ115" i="16"/>
  <c r="BJ111" i="16"/>
  <c r="BJ98" i="16"/>
  <c r="BJ85" i="16"/>
  <c r="BJ79" i="16"/>
  <c r="BJ75" i="16"/>
  <c r="BJ71" i="16"/>
  <c r="BJ67" i="16"/>
  <c r="BJ60" i="16"/>
  <c r="BJ48" i="16"/>
  <c r="BJ21" i="16"/>
  <c r="BJ17" i="16"/>
  <c r="BJ14" i="16"/>
  <c r="BJ12" i="16"/>
  <c r="BJ8" i="16"/>
  <c r="BJ5" i="16"/>
  <c r="AF132" i="16"/>
  <c r="AF130" i="16"/>
  <c r="AF127" i="16"/>
  <c r="AF125" i="16"/>
  <c r="AF123" i="16"/>
  <c r="AF119" i="16"/>
  <c r="AF115" i="16"/>
  <c r="AF111" i="16"/>
  <c r="AF98" i="16"/>
  <c r="AF85" i="16"/>
  <c r="AF79" i="16"/>
  <c r="AF75" i="16"/>
  <c r="AF71" i="16"/>
  <c r="AF67" i="16"/>
  <c r="AF60" i="16"/>
  <c r="AF48" i="16"/>
  <c r="AF21" i="16"/>
  <c r="AF17" i="16"/>
  <c r="AF14" i="16"/>
  <c r="AF12" i="16"/>
  <c r="AF8" i="16"/>
  <c r="AF5" i="16"/>
  <c r="AE3" i="23"/>
  <c r="AG161" i="4"/>
  <c r="AG154" i="4"/>
  <c r="AG152" i="4"/>
  <c r="AG151" i="4" s="1"/>
  <c r="AG149" i="4"/>
  <c r="AG139" i="4"/>
  <c r="AG137" i="4"/>
  <c r="AG135" i="4"/>
  <c r="AG133" i="4"/>
  <c r="AG131" i="4"/>
  <c r="AG126" i="4"/>
  <c r="AG121" i="4"/>
  <c r="AG94" i="4"/>
  <c r="AG88" i="4"/>
  <c r="AG86" i="4"/>
  <c r="AG81" i="4"/>
  <c r="AG73" i="4"/>
  <c r="AG68" i="4"/>
  <c r="AG63" i="4"/>
  <c r="AG57" i="4"/>
  <c r="AG26" i="4"/>
  <c r="AG20" i="4"/>
  <c r="AG17" i="4"/>
  <c r="AG14" i="4"/>
  <c r="AG12" i="4"/>
  <c r="AG10" i="4"/>
  <c r="AG8" i="4"/>
  <c r="AG6" i="4"/>
  <c r="EV114" i="16" l="1"/>
  <c r="IH122" i="16"/>
  <c r="AF122" i="23" s="1"/>
  <c r="EV97" i="16"/>
  <c r="IH114" i="16"/>
  <c r="IH97" i="16"/>
  <c r="AF97" i="23" s="1"/>
  <c r="IH66" i="16"/>
  <c r="AF66" i="23" s="1"/>
  <c r="IH4" i="16"/>
  <c r="HD97" i="16"/>
  <c r="AF114" i="23"/>
  <c r="HD122" i="16"/>
  <c r="IH47" i="16"/>
  <c r="AF47" i="23" s="1"/>
  <c r="AE15" i="23"/>
  <c r="AG15" i="23"/>
  <c r="AE51" i="23"/>
  <c r="AG51" i="23"/>
  <c r="FZ122" i="16"/>
  <c r="AE26" i="23"/>
  <c r="AG26" i="23"/>
  <c r="AE61" i="23"/>
  <c r="AG61" i="23"/>
  <c r="AE109" i="23"/>
  <c r="AG109" i="23"/>
  <c r="AE121" i="23"/>
  <c r="AG121" i="23"/>
  <c r="AE43" i="23"/>
  <c r="AG43" i="23"/>
  <c r="AE53" i="23"/>
  <c r="AG53" i="23"/>
  <c r="AE62" i="23"/>
  <c r="AG62" i="23"/>
  <c r="AE73" i="23"/>
  <c r="AG73" i="23"/>
  <c r="AE92" i="23"/>
  <c r="AG92" i="23"/>
  <c r="AE124" i="23"/>
  <c r="AG124" i="23"/>
  <c r="DR122" i="16"/>
  <c r="AE36" i="23"/>
  <c r="AG36" i="23"/>
  <c r="AE54" i="23"/>
  <c r="AG54" i="23"/>
  <c r="AE103" i="23"/>
  <c r="AG103" i="23"/>
  <c r="AE112" i="23"/>
  <c r="AG112" i="23"/>
  <c r="AG126" i="23"/>
  <c r="AG133" i="23"/>
  <c r="AE134" i="23"/>
  <c r="AG134" i="23"/>
  <c r="AE55" i="23"/>
  <c r="AG55" i="23"/>
  <c r="AE64" i="23"/>
  <c r="AG64" i="23"/>
  <c r="AE86" i="23"/>
  <c r="AG86" i="23"/>
  <c r="AE113" i="23"/>
  <c r="AG113" i="23"/>
  <c r="AG128" i="23"/>
  <c r="AE118" i="23"/>
  <c r="AG118" i="23"/>
  <c r="AE56" i="23"/>
  <c r="AG56" i="23"/>
  <c r="AE87" i="23"/>
  <c r="AG87" i="23"/>
  <c r="AE105" i="23"/>
  <c r="AG105" i="23"/>
  <c r="AG116" i="23"/>
  <c r="AE129" i="23"/>
  <c r="AG129" i="23"/>
  <c r="AE99" i="23"/>
  <c r="AG99" i="23"/>
  <c r="AE49" i="23"/>
  <c r="AG49" i="23"/>
  <c r="AE78" i="23"/>
  <c r="AG78" i="23"/>
  <c r="AE96" i="23"/>
  <c r="AG96" i="23"/>
  <c r="AE117" i="23"/>
  <c r="AG117" i="23"/>
  <c r="AG25" i="4"/>
  <c r="AG93" i="4"/>
  <c r="AG80" i="4"/>
  <c r="AG16" i="4"/>
  <c r="EV122" i="16"/>
  <c r="II123" i="16"/>
  <c r="AF114" i="16"/>
  <c r="BJ122" i="16"/>
  <c r="II125" i="16"/>
  <c r="AE126" i="23"/>
  <c r="AF122" i="16"/>
  <c r="II115" i="16"/>
  <c r="AE116" i="23"/>
  <c r="II132" i="16"/>
  <c r="AE133" i="23"/>
  <c r="II127" i="16"/>
  <c r="AE128" i="23"/>
  <c r="BJ114" i="16"/>
  <c r="FZ97" i="16"/>
  <c r="CN122" i="16"/>
  <c r="II5" i="16"/>
  <c r="II8" i="16"/>
  <c r="HD4" i="16"/>
  <c r="HD66" i="16"/>
  <c r="II130" i="16"/>
  <c r="AE131" i="23"/>
  <c r="II75" i="16"/>
  <c r="AE76" i="23"/>
  <c r="II111" i="16"/>
  <c r="II12" i="16"/>
  <c r="AE13" i="23"/>
  <c r="II119" i="16"/>
  <c r="FZ47" i="16"/>
  <c r="HD47" i="16"/>
  <c r="II67" i="16"/>
  <c r="BJ47" i="16"/>
  <c r="II79" i="16"/>
  <c r="II71" i="16"/>
  <c r="II60" i="16"/>
  <c r="II48" i="16"/>
  <c r="CN47" i="16"/>
  <c r="DR114" i="16"/>
  <c r="EV66" i="16"/>
  <c r="FZ66" i="16"/>
  <c r="HD114" i="16"/>
  <c r="II14" i="16"/>
  <c r="II98" i="16"/>
  <c r="AF47" i="16"/>
  <c r="II17" i="16"/>
  <c r="II21" i="16"/>
  <c r="DR47" i="16"/>
  <c r="FZ4" i="16"/>
  <c r="FZ114" i="16"/>
  <c r="II85" i="16"/>
  <c r="EV47" i="16"/>
  <c r="DR4" i="16"/>
  <c r="BJ4" i="16"/>
  <c r="AF97" i="16"/>
  <c r="BJ97" i="16"/>
  <c r="CN97" i="16"/>
  <c r="DR97" i="16"/>
  <c r="EV4" i="16"/>
  <c r="CN66" i="16"/>
  <c r="DR66" i="16"/>
  <c r="CN4" i="16"/>
  <c r="CN114" i="16"/>
  <c r="AF66" i="16"/>
  <c r="BJ66" i="16"/>
  <c r="AF4" i="16"/>
  <c r="AG67" i="4"/>
  <c r="AG5" i="4"/>
  <c r="AG130" i="4"/>
  <c r="IG134" i="16"/>
  <c r="IF134" i="16"/>
  <c r="IG133" i="16"/>
  <c r="IF133" i="16"/>
  <c r="IG131" i="16"/>
  <c r="IF131" i="16"/>
  <c r="IF130" i="16" s="1"/>
  <c r="IG129" i="16"/>
  <c r="IF129" i="16"/>
  <c r="IG128" i="16"/>
  <c r="IF128" i="16"/>
  <c r="IG126" i="16"/>
  <c r="IF126" i="16"/>
  <c r="IF125" i="16" s="1"/>
  <c r="IG124" i="16"/>
  <c r="IF124" i="16"/>
  <c r="IF123" i="16" s="1"/>
  <c r="IG121" i="16"/>
  <c r="IF121" i="16"/>
  <c r="IG120" i="16"/>
  <c r="IF120" i="16"/>
  <c r="IG118" i="16"/>
  <c r="IF118" i="16"/>
  <c r="IG117" i="16"/>
  <c r="IF117" i="16"/>
  <c r="IG116" i="16"/>
  <c r="IF116" i="16"/>
  <c r="IG113" i="16"/>
  <c r="IF113" i="16"/>
  <c r="IG112" i="16"/>
  <c r="IF112" i="16"/>
  <c r="IG110" i="16"/>
  <c r="IF110" i="16"/>
  <c r="IG109" i="16"/>
  <c r="IF109" i="16"/>
  <c r="IG108" i="16"/>
  <c r="IF108" i="16"/>
  <c r="IG107" i="16"/>
  <c r="IF107" i="16"/>
  <c r="IG106" i="16"/>
  <c r="IF106" i="16"/>
  <c r="IG105" i="16"/>
  <c r="IF105" i="16"/>
  <c r="IG104" i="16"/>
  <c r="IF104" i="16"/>
  <c r="IG103" i="16"/>
  <c r="IF103" i="16"/>
  <c r="IG102" i="16"/>
  <c r="IF102" i="16"/>
  <c r="IG101" i="16"/>
  <c r="IF101" i="16"/>
  <c r="IG100" i="16"/>
  <c r="IF100" i="16"/>
  <c r="IG99" i="16"/>
  <c r="IF99" i="16"/>
  <c r="IG96" i="16"/>
  <c r="IF96" i="16"/>
  <c r="IG95" i="16"/>
  <c r="IF95" i="16"/>
  <c r="IG94" i="16"/>
  <c r="IF94" i="16"/>
  <c r="IG93" i="16"/>
  <c r="IF93" i="16"/>
  <c r="IG92" i="16"/>
  <c r="IF92" i="16"/>
  <c r="IG91" i="16"/>
  <c r="IF91" i="16"/>
  <c r="IG90" i="16"/>
  <c r="IF90" i="16"/>
  <c r="IG89" i="16"/>
  <c r="IF89" i="16"/>
  <c r="IG88" i="16"/>
  <c r="IF88" i="16"/>
  <c r="IG87" i="16"/>
  <c r="IF87" i="16"/>
  <c r="IG86" i="16"/>
  <c r="IF86" i="16"/>
  <c r="IG84" i="16"/>
  <c r="IF84" i="16"/>
  <c r="IG83" i="16"/>
  <c r="IF83" i="16"/>
  <c r="IG82" i="16"/>
  <c r="IF82" i="16"/>
  <c r="IG81" i="16"/>
  <c r="IF81" i="16"/>
  <c r="IG80" i="16"/>
  <c r="IF80" i="16"/>
  <c r="IG78" i="16"/>
  <c r="IF78" i="16"/>
  <c r="IG77" i="16"/>
  <c r="IF77" i="16"/>
  <c r="IG76" i="16"/>
  <c r="IF76" i="16"/>
  <c r="IG74" i="16"/>
  <c r="IF74" i="16"/>
  <c r="IG73" i="16"/>
  <c r="IF73" i="16"/>
  <c r="IG72" i="16"/>
  <c r="IF72" i="16"/>
  <c r="IG70" i="16"/>
  <c r="IF70" i="16"/>
  <c r="IG69" i="16"/>
  <c r="IF69" i="16"/>
  <c r="IG68" i="16"/>
  <c r="IF68" i="16"/>
  <c r="IG65" i="16"/>
  <c r="IF65" i="16"/>
  <c r="IG64" i="16"/>
  <c r="IF64" i="16"/>
  <c r="IG63" i="16"/>
  <c r="IF63" i="16"/>
  <c r="IG62" i="16"/>
  <c r="IF62" i="16"/>
  <c r="IG61" i="16"/>
  <c r="IF61" i="16"/>
  <c r="IG59" i="16"/>
  <c r="IF59" i="16"/>
  <c r="IG58" i="16"/>
  <c r="IF58" i="16"/>
  <c r="IG57" i="16"/>
  <c r="IF57" i="16"/>
  <c r="IG56" i="16"/>
  <c r="IF56" i="16"/>
  <c r="IG55" i="16"/>
  <c r="IF55" i="16"/>
  <c r="IG54" i="16"/>
  <c r="IF54" i="16"/>
  <c r="IG53" i="16"/>
  <c r="IF53" i="16"/>
  <c r="IG52" i="16"/>
  <c r="IF52" i="16"/>
  <c r="IG51" i="16"/>
  <c r="IF51" i="16"/>
  <c r="IG50" i="16"/>
  <c r="IF50" i="16"/>
  <c r="IG49" i="16"/>
  <c r="IF49" i="16"/>
  <c r="IG46" i="16"/>
  <c r="IF46" i="16"/>
  <c r="IG45" i="16"/>
  <c r="IF45" i="16"/>
  <c r="IG44" i="16"/>
  <c r="IF44" i="16"/>
  <c r="IG43" i="16"/>
  <c r="IF43" i="16"/>
  <c r="IG42" i="16"/>
  <c r="IF42" i="16"/>
  <c r="IG41" i="16"/>
  <c r="IF41" i="16"/>
  <c r="IG40" i="16"/>
  <c r="IF40" i="16"/>
  <c r="IG39" i="16"/>
  <c r="IF39" i="16"/>
  <c r="IG38" i="16"/>
  <c r="IF38" i="16"/>
  <c r="IG37" i="16"/>
  <c r="IF37" i="16"/>
  <c r="IG36" i="16"/>
  <c r="IF36" i="16"/>
  <c r="IG35" i="16"/>
  <c r="IF35" i="16"/>
  <c r="IG34" i="16"/>
  <c r="IF34" i="16"/>
  <c r="IG33" i="16"/>
  <c r="IF33" i="16"/>
  <c r="IG32" i="16"/>
  <c r="IF32" i="16"/>
  <c r="IG31" i="16"/>
  <c r="IF31" i="16"/>
  <c r="IG30" i="16"/>
  <c r="IF30" i="16"/>
  <c r="IG29" i="16"/>
  <c r="IF29" i="16"/>
  <c r="IG28" i="16"/>
  <c r="IF28" i="16"/>
  <c r="IG27" i="16"/>
  <c r="IF27" i="16"/>
  <c r="IG26" i="16"/>
  <c r="IF26" i="16"/>
  <c r="IG25" i="16"/>
  <c r="IF25" i="16"/>
  <c r="IG24" i="16"/>
  <c r="IF24" i="16"/>
  <c r="IG23" i="16"/>
  <c r="IF23" i="16"/>
  <c r="IG22" i="16"/>
  <c r="IF22" i="16"/>
  <c r="IG20" i="16"/>
  <c r="IF20" i="16"/>
  <c r="IG19" i="16"/>
  <c r="IF19" i="16"/>
  <c r="IG18" i="16"/>
  <c r="IF18" i="16"/>
  <c r="IG16" i="16"/>
  <c r="IF16" i="16"/>
  <c r="IG15" i="16"/>
  <c r="IF15" i="16"/>
  <c r="IG13" i="16"/>
  <c r="IF13" i="16"/>
  <c r="IF12" i="16" s="1"/>
  <c r="IG11" i="16"/>
  <c r="IF11" i="16"/>
  <c r="IG10" i="16"/>
  <c r="IF10" i="16"/>
  <c r="IG9" i="16"/>
  <c r="IF9" i="16"/>
  <c r="IG7" i="16"/>
  <c r="IF7" i="16"/>
  <c r="IG6" i="16"/>
  <c r="IF6" i="16"/>
  <c r="HB132" i="16"/>
  <c r="HB130" i="16"/>
  <c r="HB127" i="16"/>
  <c r="HB125" i="16"/>
  <c r="HB123" i="16"/>
  <c r="HB119" i="16"/>
  <c r="HB115" i="16"/>
  <c r="HB111" i="16"/>
  <c r="HB98" i="16"/>
  <c r="HB85" i="16"/>
  <c r="HB79" i="16"/>
  <c r="HB75" i="16"/>
  <c r="HB71" i="16"/>
  <c r="HB67" i="16"/>
  <c r="HB60" i="16"/>
  <c r="HB48" i="16"/>
  <c r="HB21" i="16"/>
  <c r="HB17" i="16"/>
  <c r="HB14" i="16"/>
  <c r="HB12" i="16"/>
  <c r="HB8" i="16"/>
  <c r="HB5" i="16"/>
  <c r="FX132" i="16"/>
  <c r="FX130" i="16"/>
  <c r="FX127" i="16"/>
  <c r="FX125" i="16"/>
  <c r="FX123" i="16"/>
  <c r="FX119" i="16"/>
  <c r="FX115" i="16"/>
  <c r="FX111" i="16"/>
  <c r="FX98" i="16"/>
  <c r="FX85" i="16"/>
  <c r="FX79" i="16"/>
  <c r="FX75" i="16"/>
  <c r="FX71" i="16"/>
  <c r="FX67" i="16"/>
  <c r="FX60" i="16"/>
  <c r="FX48" i="16"/>
  <c r="FX21" i="16"/>
  <c r="FX17" i="16"/>
  <c r="FX14" i="16"/>
  <c r="FX12" i="16"/>
  <c r="FX8" i="16"/>
  <c r="FX5" i="16"/>
  <c r="ET132" i="16"/>
  <c r="ET130" i="16"/>
  <c r="ET127" i="16"/>
  <c r="ET125" i="16"/>
  <c r="ET123" i="16"/>
  <c r="ET119" i="16"/>
  <c r="ET115" i="16"/>
  <c r="ET111" i="16"/>
  <c r="ET98" i="16"/>
  <c r="ET85" i="16"/>
  <c r="ET79" i="16"/>
  <c r="ET75" i="16"/>
  <c r="ET71" i="16"/>
  <c r="ET67" i="16"/>
  <c r="ET60" i="16"/>
  <c r="ET48" i="16"/>
  <c r="ET21" i="16"/>
  <c r="ET17" i="16"/>
  <c r="ET14" i="16"/>
  <c r="ET12" i="16"/>
  <c r="ET8" i="16"/>
  <c r="ET5" i="16"/>
  <c r="DP132" i="16"/>
  <c r="DP130" i="16"/>
  <c r="DP127" i="16"/>
  <c r="DP125" i="16"/>
  <c r="DP123" i="16"/>
  <c r="DP119" i="16"/>
  <c r="DP115" i="16"/>
  <c r="DP111" i="16"/>
  <c r="DP98" i="16"/>
  <c r="DP85" i="16"/>
  <c r="DP79" i="16"/>
  <c r="DP75" i="16"/>
  <c r="DP71" i="16"/>
  <c r="DP67" i="16"/>
  <c r="DP60" i="16"/>
  <c r="DP48" i="16"/>
  <c r="DP21" i="16"/>
  <c r="DP17" i="16"/>
  <c r="DP14" i="16"/>
  <c r="DP12" i="16"/>
  <c r="DP8" i="16"/>
  <c r="DP5" i="16"/>
  <c r="CL132" i="16"/>
  <c r="CL130" i="16"/>
  <c r="CL127" i="16"/>
  <c r="CL125" i="16"/>
  <c r="CL123" i="16"/>
  <c r="CL119" i="16"/>
  <c r="CL115" i="16"/>
  <c r="CL111" i="16"/>
  <c r="CL98" i="16"/>
  <c r="CL85" i="16"/>
  <c r="CL79" i="16"/>
  <c r="CL75" i="16"/>
  <c r="CL71" i="16"/>
  <c r="CL67" i="16"/>
  <c r="CL60" i="16"/>
  <c r="CL48" i="16"/>
  <c r="CL21" i="16"/>
  <c r="CL17" i="16"/>
  <c r="CL14" i="16"/>
  <c r="CL12" i="16"/>
  <c r="CL8" i="16"/>
  <c r="CL5" i="16"/>
  <c r="BH132" i="16"/>
  <c r="BH130" i="16"/>
  <c r="BH127" i="16"/>
  <c r="BH125" i="16"/>
  <c r="BH123" i="16"/>
  <c r="BH119" i="16"/>
  <c r="BH115" i="16"/>
  <c r="BH111" i="16"/>
  <c r="BH98" i="16"/>
  <c r="BH85" i="16"/>
  <c r="BH79" i="16"/>
  <c r="BH75" i="16"/>
  <c r="BH71" i="16"/>
  <c r="BH67" i="16"/>
  <c r="BH60" i="16"/>
  <c r="BH48" i="16"/>
  <c r="BH21" i="16"/>
  <c r="BH17" i="16"/>
  <c r="BH14" i="16"/>
  <c r="BH12" i="16"/>
  <c r="BH8" i="16"/>
  <c r="BH5" i="16"/>
  <c r="AD132" i="16"/>
  <c r="AD130" i="16"/>
  <c r="AD127" i="16"/>
  <c r="AD125" i="16"/>
  <c r="AD123" i="16"/>
  <c r="AD119" i="16"/>
  <c r="AD115" i="16"/>
  <c r="AD111" i="16"/>
  <c r="AD98" i="16"/>
  <c r="AD85" i="16"/>
  <c r="AD79" i="16"/>
  <c r="AD75" i="16"/>
  <c r="AD71" i="16"/>
  <c r="AD67" i="16"/>
  <c r="AD60" i="16"/>
  <c r="AD48" i="16"/>
  <c r="AD21" i="16"/>
  <c r="AD17" i="16"/>
  <c r="AD14" i="16"/>
  <c r="AD12" i="16"/>
  <c r="AD8" i="16"/>
  <c r="AD5" i="16"/>
  <c r="AD161" i="4"/>
  <c r="AD154" i="4"/>
  <c r="AD152" i="4"/>
  <c r="AD149" i="4"/>
  <c r="AD139" i="4"/>
  <c r="AD137" i="4"/>
  <c r="AD135" i="4"/>
  <c r="AD133" i="4"/>
  <c r="AD131" i="4"/>
  <c r="AD126" i="4"/>
  <c r="AD121" i="4"/>
  <c r="AD94" i="4"/>
  <c r="AD88" i="4"/>
  <c r="AD86" i="4"/>
  <c r="AD81" i="4"/>
  <c r="AD80" i="4" s="1"/>
  <c r="AD73" i="4"/>
  <c r="AD68" i="4"/>
  <c r="AD63" i="4"/>
  <c r="AD57" i="4"/>
  <c r="AD26" i="4"/>
  <c r="AD20" i="4"/>
  <c r="AD17" i="4"/>
  <c r="AD14" i="4"/>
  <c r="AD12" i="4"/>
  <c r="AD10" i="4"/>
  <c r="AD8" i="4"/>
  <c r="AD6" i="4"/>
  <c r="AF4" i="23" l="1"/>
  <c r="IJ3" i="16"/>
  <c r="DP114" i="16"/>
  <c r="FX47" i="16"/>
  <c r="IH139" i="16"/>
  <c r="AF139" i="23" s="1"/>
  <c r="AE125" i="23"/>
  <c r="AG125" i="23"/>
  <c r="II122" i="16"/>
  <c r="AG98" i="23"/>
  <c r="AE60" i="23"/>
  <c r="AG60" i="23"/>
  <c r="AE127" i="23"/>
  <c r="AG127" i="23"/>
  <c r="AE85" i="23"/>
  <c r="AG85" i="23"/>
  <c r="AE14" i="23"/>
  <c r="AG14" i="23"/>
  <c r="AE71" i="23"/>
  <c r="AG71" i="23"/>
  <c r="AE12" i="23"/>
  <c r="AG12" i="23"/>
  <c r="AE8" i="23"/>
  <c r="AG8" i="23"/>
  <c r="AE132" i="23"/>
  <c r="AG132" i="23"/>
  <c r="AE123" i="23"/>
  <c r="AG123" i="23"/>
  <c r="AE17" i="23"/>
  <c r="AG17" i="23"/>
  <c r="AE79" i="23"/>
  <c r="AG79" i="23"/>
  <c r="AE111" i="23"/>
  <c r="AG111" i="23"/>
  <c r="AE5" i="23"/>
  <c r="AG5" i="23"/>
  <c r="AE115" i="23"/>
  <c r="AG115" i="23"/>
  <c r="AE130" i="23"/>
  <c r="AG130" i="23"/>
  <c r="AG119" i="23"/>
  <c r="EV139" i="16"/>
  <c r="AE67" i="23"/>
  <c r="AG67" i="23"/>
  <c r="AE75" i="23"/>
  <c r="AG75" i="23"/>
  <c r="AE48" i="23"/>
  <c r="AG48" i="23"/>
  <c r="AE21" i="23"/>
  <c r="AG21" i="23"/>
  <c r="AD16" i="4"/>
  <c r="CL122" i="16"/>
  <c r="FX122" i="16"/>
  <c r="IF14" i="16"/>
  <c r="AG159" i="4"/>
  <c r="HB97" i="16"/>
  <c r="HD139" i="16"/>
  <c r="AD151" i="4"/>
  <c r="HB114" i="16"/>
  <c r="II114" i="16"/>
  <c r="AE119" i="23"/>
  <c r="FZ139" i="16"/>
  <c r="II97" i="16"/>
  <c r="AE98" i="23"/>
  <c r="CN139" i="16"/>
  <c r="II47" i="16"/>
  <c r="II66" i="16"/>
  <c r="II4" i="16"/>
  <c r="BJ139" i="16"/>
  <c r="DR139" i="16"/>
  <c r="AF139" i="16"/>
  <c r="IF115" i="16"/>
  <c r="AD25" i="4"/>
  <c r="AD93" i="4"/>
  <c r="AD67" i="4"/>
  <c r="ET122" i="16"/>
  <c r="HB47" i="16"/>
  <c r="BH114" i="16"/>
  <c r="DP122" i="16"/>
  <c r="FX97" i="16"/>
  <c r="HB4" i="16"/>
  <c r="HB66" i="16"/>
  <c r="FX4" i="16"/>
  <c r="FX66" i="16"/>
  <c r="AD114" i="16"/>
  <c r="ET114" i="16"/>
  <c r="CL4" i="16"/>
  <c r="FX114" i="16"/>
  <c r="ET4" i="16"/>
  <c r="AD122" i="16"/>
  <c r="ET66" i="16"/>
  <c r="CL114" i="16"/>
  <c r="HB122" i="16"/>
  <c r="BH122" i="16"/>
  <c r="DP47" i="16"/>
  <c r="ET47" i="16"/>
  <c r="DP4" i="16"/>
  <c r="ET97" i="16"/>
  <c r="CL97" i="16"/>
  <c r="DP97" i="16"/>
  <c r="AD4" i="16"/>
  <c r="BH4" i="16"/>
  <c r="BH66" i="16"/>
  <c r="DP66" i="16"/>
  <c r="BH97" i="16"/>
  <c r="CL47" i="16"/>
  <c r="CL66" i="16"/>
  <c r="AD97" i="16"/>
  <c r="BH47" i="16"/>
  <c r="AD66" i="16"/>
  <c r="AD47" i="16"/>
  <c r="IF67" i="16"/>
  <c r="IF75" i="16"/>
  <c r="IF85" i="16"/>
  <c r="AD5" i="4"/>
  <c r="AD130" i="4"/>
  <c r="IF17" i="16"/>
  <c r="IF8" i="16"/>
  <c r="IF111" i="16"/>
  <c r="IF127" i="16"/>
  <c r="IF122" i="16" s="1"/>
  <c r="IF48" i="16"/>
  <c r="IF79" i="16"/>
  <c r="IF98" i="16"/>
  <c r="IF119" i="16"/>
  <c r="IF132" i="16"/>
  <c r="IF21" i="16"/>
  <c r="IF5" i="16"/>
  <c r="IF60" i="16"/>
  <c r="IF71" i="16"/>
  <c r="AC137" i="23"/>
  <c r="AC136" i="23"/>
  <c r="AC135" i="23"/>
  <c r="AC161" i="4"/>
  <c r="AC154" i="4"/>
  <c r="AC152" i="4"/>
  <c r="AC149" i="4"/>
  <c r="AC139" i="4"/>
  <c r="AC137" i="4"/>
  <c r="AC135" i="4"/>
  <c r="AC133" i="4"/>
  <c r="AC131" i="4"/>
  <c r="AC126" i="4"/>
  <c r="AC121" i="4"/>
  <c r="AC94" i="4"/>
  <c r="AC88" i="4"/>
  <c r="AC86" i="4"/>
  <c r="AC81" i="4"/>
  <c r="AC73" i="4"/>
  <c r="AC68" i="4"/>
  <c r="AC63" i="4"/>
  <c r="AC57" i="4"/>
  <c r="AC26" i="4"/>
  <c r="AC20" i="4"/>
  <c r="AC17" i="4"/>
  <c r="AC14" i="4"/>
  <c r="AC12" i="4"/>
  <c r="AC10" i="4"/>
  <c r="AC8" i="4"/>
  <c r="AC6" i="4"/>
  <c r="IF114" i="16" l="1"/>
  <c r="AE4" i="23"/>
  <c r="AG4" i="23"/>
  <c r="AE114" i="23"/>
  <c r="AG114" i="23"/>
  <c r="AE122" i="23"/>
  <c r="AG122" i="23"/>
  <c r="AE66" i="23"/>
  <c r="AG66" i="23"/>
  <c r="AE47" i="23"/>
  <c r="AG47" i="23"/>
  <c r="AE97" i="23"/>
  <c r="AG97" i="23"/>
  <c r="AC151" i="4"/>
  <c r="AD159" i="4"/>
  <c r="II139" i="16"/>
  <c r="IF97" i="16"/>
  <c r="ET139" i="16"/>
  <c r="HB139" i="16"/>
  <c r="FX139" i="16"/>
  <c r="CL139" i="16"/>
  <c r="IF66" i="16"/>
  <c r="DP139" i="16"/>
  <c r="BH139" i="16"/>
  <c r="AD139" i="16"/>
  <c r="IF4" i="16"/>
  <c r="AC93" i="4"/>
  <c r="IF47" i="16"/>
  <c r="AC80" i="4"/>
  <c r="AC67" i="4"/>
  <c r="AC25" i="4"/>
  <c r="AC5" i="4"/>
  <c r="AC16" i="4"/>
  <c r="AC130" i="4"/>
  <c r="AE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AE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AE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AE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AE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AE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AE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AE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AE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AE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AE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AE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AE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E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AE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AE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E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AE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E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E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K20" i="4"/>
  <c r="J20" i="4"/>
  <c r="I20" i="4"/>
  <c r="H20" i="4"/>
  <c r="G20" i="4"/>
  <c r="F20" i="4"/>
  <c r="E20" i="4"/>
  <c r="D20" i="4"/>
  <c r="AE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E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E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E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E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AE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HU134" i="16"/>
  <c r="HU133" i="16"/>
  <c r="HU131" i="16"/>
  <c r="HU129" i="16"/>
  <c r="HU128" i="16"/>
  <c r="HU126" i="16"/>
  <c r="HU124" i="16"/>
  <c r="HU121" i="16"/>
  <c r="HU120" i="16"/>
  <c r="HU118" i="16"/>
  <c r="HU117" i="16"/>
  <c r="HU116" i="16"/>
  <c r="HU113" i="16"/>
  <c r="HU112" i="16"/>
  <c r="HU110" i="16"/>
  <c r="HU109" i="16"/>
  <c r="HU108" i="16"/>
  <c r="HU107" i="16"/>
  <c r="HU106" i="16"/>
  <c r="HU105" i="16"/>
  <c r="HU104" i="16"/>
  <c r="HU103" i="16"/>
  <c r="HU102" i="16"/>
  <c r="HU101" i="16"/>
  <c r="HU100" i="16"/>
  <c r="HU99" i="16"/>
  <c r="HU96" i="16"/>
  <c r="HU95" i="16"/>
  <c r="HU94" i="16"/>
  <c r="HU93" i="16"/>
  <c r="HU92" i="16"/>
  <c r="HU91" i="16"/>
  <c r="HU90" i="16"/>
  <c r="HU89" i="16"/>
  <c r="HU88" i="16"/>
  <c r="HU87" i="16"/>
  <c r="HU86" i="16"/>
  <c r="HU84" i="16"/>
  <c r="HU83" i="16"/>
  <c r="HU82" i="16"/>
  <c r="HU81" i="16"/>
  <c r="HU80" i="16"/>
  <c r="HU78" i="16"/>
  <c r="HU77" i="16"/>
  <c r="HU76" i="16"/>
  <c r="HU74" i="16"/>
  <c r="HU73" i="16"/>
  <c r="HU72" i="16"/>
  <c r="HU70" i="16"/>
  <c r="HU69" i="16"/>
  <c r="HU68" i="16"/>
  <c r="HU65" i="16"/>
  <c r="HU64" i="16"/>
  <c r="HU63" i="16"/>
  <c r="HU62" i="16"/>
  <c r="HU61" i="16"/>
  <c r="HU59" i="16"/>
  <c r="HU58" i="16"/>
  <c r="HU57" i="16"/>
  <c r="HU56" i="16"/>
  <c r="HU55" i="16"/>
  <c r="HU54" i="16"/>
  <c r="HU53" i="16"/>
  <c r="HU52" i="16"/>
  <c r="HU51" i="16"/>
  <c r="HU50" i="16"/>
  <c r="HU49" i="16"/>
  <c r="HU46" i="16"/>
  <c r="HU45" i="16"/>
  <c r="HU44" i="16"/>
  <c r="HU43" i="16"/>
  <c r="HU42" i="16"/>
  <c r="HU41" i="16"/>
  <c r="HU40" i="16"/>
  <c r="HU39" i="16"/>
  <c r="HU38" i="16"/>
  <c r="HU37" i="16"/>
  <c r="HU36" i="16"/>
  <c r="HU35" i="16"/>
  <c r="HU34" i="16"/>
  <c r="HU33" i="16"/>
  <c r="HU32" i="16"/>
  <c r="HU31" i="16"/>
  <c r="HU30" i="16"/>
  <c r="HU29" i="16"/>
  <c r="HU28" i="16"/>
  <c r="HU27" i="16"/>
  <c r="HU26" i="16"/>
  <c r="HU25" i="16"/>
  <c r="HU24" i="16"/>
  <c r="HU23" i="16"/>
  <c r="HU22" i="16"/>
  <c r="HU20" i="16"/>
  <c r="HU19" i="16"/>
  <c r="HU18" i="16"/>
  <c r="HU16" i="16"/>
  <c r="HU15" i="16"/>
  <c r="HU13" i="16"/>
  <c r="HU11" i="16"/>
  <c r="HU10" i="16"/>
  <c r="HU9" i="16"/>
  <c r="HU7" i="16"/>
  <c r="HU6" i="16"/>
  <c r="HW40" i="16"/>
  <c r="HX13" i="16"/>
  <c r="HX11" i="16"/>
  <c r="HX10" i="16"/>
  <c r="HX9" i="16"/>
  <c r="HX7" i="16"/>
  <c r="HX6" i="16"/>
  <c r="V161" i="4"/>
  <c r="S161" i="4"/>
  <c r="G161" i="4"/>
  <c r="D161" i="4"/>
  <c r="J161" i="4"/>
  <c r="M161" i="4"/>
  <c r="M22" i="4"/>
  <c r="M20" i="4" s="1"/>
  <c r="O161" i="4"/>
  <c r="HE118" i="16"/>
  <c r="C3" i="23"/>
  <c r="D3" i="23"/>
  <c r="E3" i="23"/>
  <c r="F3" i="23"/>
  <c r="G3" i="23"/>
  <c r="H3" i="23"/>
  <c r="I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C135" i="23"/>
  <c r="D135" i="23"/>
  <c r="E135" i="23"/>
  <c r="F135" i="23"/>
  <c r="G135" i="23"/>
  <c r="H135" i="23"/>
  <c r="I135" i="23"/>
  <c r="J135" i="23"/>
  <c r="K135" i="23"/>
  <c r="L135" i="23"/>
  <c r="M135" i="23"/>
  <c r="N135" i="23"/>
  <c r="O135" i="23"/>
  <c r="P135" i="23"/>
  <c r="Q135" i="23"/>
  <c r="R135" i="23"/>
  <c r="S135" i="23"/>
  <c r="T135" i="23"/>
  <c r="U135" i="23"/>
  <c r="V135" i="23"/>
  <c r="W135" i="23"/>
  <c r="X135" i="23"/>
  <c r="Y135" i="23"/>
  <c r="Z135" i="23"/>
  <c r="AA135" i="23"/>
  <c r="AB135" i="23"/>
  <c r="C136" i="23"/>
  <c r="D136" i="23"/>
  <c r="E136" i="23"/>
  <c r="F136" i="23"/>
  <c r="G136" i="23"/>
  <c r="H136" i="23"/>
  <c r="I136" i="23"/>
  <c r="J136" i="23"/>
  <c r="K136" i="23"/>
  <c r="L136" i="23"/>
  <c r="M136" i="23"/>
  <c r="N136" i="23"/>
  <c r="O136" i="23"/>
  <c r="P136" i="23"/>
  <c r="Q136" i="23"/>
  <c r="R136" i="23"/>
  <c r="S136" i="23"/>
  <c r="T136" i="23"/>
  <c r="U136" i="23"/>
  <c r="V136" i="23"/>
  <c r="W136" i="23"/>
  <c r="X136" i="23"/>
  <c r="Y136" i="23"/>
  <c r="Z136" i="23"/>
  <c r="AA136" i="23"/>
  <c r="AB136" i="23"/>
  <c r="C137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P137" i="23"/>
  <c r="Q137" i="23"/>
  <c r="R137" i="23"/>
  <c r="S137" i="23"/>
  <c r="T137" i="23"/>
  <c r="U137" i="23"/>
  <c r="V137" i="23"/>
  <c r="W137" i="23"/>
  <c r="X137" i="23"/>
  <c r="Y137" i="23"/>
  <c r="Z137" i="23"/>
  <c r="AA137" i="23"/>
  <c r="AB137" i="23"/>
  <c r="C138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R138" i="23"/>
  <c r="S138" i="23"/>
  <c r="T138" i="23"/>
  <c r="U138" i="23"/>
  <c r="V138" i="23"/>
  <c r="W138" i="23"/>
  <c r="X138" i="23"/>
  <c r="Y138" i="23"/>
  <c r="Z138" i="23"/>
  <c r="AA138" i="23"/>
  <c r="AB138" i="23"/>
  <c r="AC138" i="23"/>
  <c r="AD3" i="23"/>
  <c r="Y161" i="4"/>
  <c r="AB161" i="4"/>
  <c r="AE139" i="23" l="1"/>
  <c r="AG139" i="23"/>
  <c r="IF139" i="16"/>
  <c r="AC159" i="4"/>
  <c r="K67" i="4"/>
  <c r="K80" i="4"/>
  <c r="J93" i="4"/>
  <c r="K5" i="4"/>
  <c r="K16" i="4"/>
  <c r="K25" i="4"/>
  <c r="K93" i="4"/>
  <c r="K130" i="4"/>
  <c r="K151" i="4"/>
  <c r="V80" i="4"/>
  <c r="J80" i="4"/>
  <c r="J16" i="4"/>
  <c r="V5" i="4"/>
  <c r="V151" i="4"/>
  <c r="V67" i="4"/>
  <c r="V16" i="4"/>
  <c r="V130" i="4"/>
  <c r="V25" i="4"/>
  <c r="V93" i="4"/>
  <c r="J151" i="4"/>
  <c r="J25" i="4"/>
  <c r="J5" i="4"/>
  <c r="J67" i="4"/>
  <c r="J130" i="4"/>
  <c r="S151" i="4"/>
  <c r="G67" i="4"/>
  <c r="S25" i="4"/>
  <c r="S93" i="4"/>
  <c r="G80" i="4"/>
  <c r="S80" i="4"/>
  <c r="O80" i="4"/>
  <c r="O67" i="4"/>
  <c r="D67" i="4"/>
  <c r="M80" i="4"/>
  <c r="D151" i="4"/>
  <c r="Y151" i="4"/>
  <c r="D80" i="4"/>
  <c r="M5" i="4"/>
  <c r="O16" i="4"/>
  <c r="G16" i="4"/>
  <c r="D130" i="4"/>
  <c r="G151" i="4"/>
  <c r="M93" i="4"/>
  <c r="O5" i="4"/>
  <c r="M151" i="4"/>
  <c r="S67" i="4"/>
  <c r="O151" i="4"/>
  <c r="M67" i="4"/>
  <c r="D16" i="4"/>
  <c r="M16" i="4"/>
  <c r="D93" i="4"/>
  <c r="S16" i="4"/>
  <c r="G5" i="4"/>
  <c r="Y67" i="4"/>
  <c r="D5" i="4"/>
  <c r="S130" i="4"/>
  <c r="AB93" i="4"/>
  <c r="O25" i="4"/>
  <c r="O130" i="4"/>
  <c r="G25" i="4"/>
  <c r="O93" i="4"/>
  <c r="M25" i="4"/>
  <c r="G130" i="4"/>
  <c r="Y93" i="4"/>
  <c r="M130" i="4"/>
  <c r="D25" i="4"/>
  <c r="G93" i="4"/>
  <c r="S5" i="4"/>
  <c r="AB151" i="4"/>
  <c r="Y80" i="4"/>
  <c r="Y25" i="4"/>
  <c r="Y16" i="4"/>
  <c r="Y5" i="4"/>
  <c r="Y130" i="4"/>
  <c r="AB67" i="4"/>
  <c r="AB25" i="4"/>
  <c r="AB16" i="4"/>
  <c r="AB5" i="4"/>
  <c r="AB130" i="4"/>
  <c r="AB80" i="4"/>
  <c r="ID134" i="16"/>
  <c r="AB134" i="23" s="1"/>
  <c r="IC134" i="16"/>
  <c r="AA134" i="23" s="1"/>
  <c r="IB134" i="16"/>
  <c r="Z134" i="23" s="1"/>
  <c r="IA134" i="16"/>
  <c r="Y134" i="23" s="1"/>
  <c r="HZ134" i="16"/>
  <c r="X134" i="23" s="1"/>
  <c r="HY134" i="16"/>
  <c r="W134" i="23" s="1"/>
  <c r="HX134" i="16"/>
  <c r="V134" i="23" s="1"/>
  <c r="HW134" i="16"/>
  <c r="U134" i="23" s="1"/>
  <c r="HV134" i="16"/>
  <c r="T134" i="23" s="1"/>
  <c r="HT134" i="16"/>
  <c r="R134" i="23" s="1"/>
  <c r="HS134" i="16"/>
  <c r="Q134" i="23" s="1"/>
  <c r="HR134" i="16"/>
  <c r="P134" i="23" s="1"/>
  <c r="HQ134" i="16"/>
  <c r="O134" i="23" s="1"/>
  <c r="HP134" i="16"/>
  <c r="N134" i="23" s="1"/>
  <c r="HO134" i="16"/>
  <c r="M134" i="23" s="1"/>
  <c r="HN134" i="16"/>
  <c r="L134" i="23" s="1"/>
  <c r="HM134" i="16"/>
  <c r="K134" i="23" s="1"/>
  <c r="HL134" i="16"/>
  <c r="J134" i="23" s="1"/>
  <c r="HK134" i="16"/>
  <c r="I134" i="23" s="1"/>
  <c r="HJ134" i="16"/>
  <c r="H134" i="23" s="1"/>
  <c r="HI134" i="16"/>
  <c r="G134" i="23" s="1"/>
  <c r="HH134" i="16"/>
  <c r="F134" i="23" s="1"/>
  <c r="HG134" i="16"/>
  <c r="E134" i="23" s="1"/>
  <c r="HF134" i="16"/>
  <c r="D134" i="23" s="1"/>
  <c r="ID133" i="16"/>
  <c r="AB133" i="23" s="1"/>
  <c r="IC133" i="16"/>
  <c r="AA133" i="23" s="1"/>
  <c r="IB133" i="16"/>
  <c r="Z133" i="23" s="1"/>
  <c r="IA133" i="16"/>
  <c r="Y133" i="23" s="1"/>
  <c r="HZ133" i="16"/>
  <c r="X133" i="23" s="1"/>
  <c r="HY133" i="16"/>
  <c r="W133" i="23" s="1"/>
  <c r="HX133" i="16"/>
  <c r="V133" i="23" s="1"/>
  <c r="HW133" i="16"/>
  <c r="U133" i="23" s="1"/>
  <c r="HV133" i="16"/>
  <c r="T133" i="23" s="1"/>
  <c r="S133" i="23"/>
  <c r="HT133" i="16"/>
  <c r="R133" i="23" s="1"/>
  <c r="HS133" i="16"/>
  <c r="Q133" i="23" s="1"/>
  <c r="HR133" i="16"/>
  <c r="P133" i="23" s="1"/>
  <c r="HQ133" i="16"/>
  <c r="O133" i="23" s="1"/>
  <c r="HP133" i="16"/>
  <c r="N133" i="23" s="1"/>
  <c r="HO133" i="16"/>
  <c r="M133" i="23" s="1"/>
  <c r="HN133" i="16"/>
  <c r="L133" i="23" s="1"/>
  <c r="HM133" i="16"/>
  <c r="K133" i="23" s="1"/>
  <c r="HL133" i="16"/>
  <c r="HK133" i="16"/>
  <c r="I133" i="23" s="1"/>
  <c r="HJ133" i="16"/>
  <c r="H133" i="23" s="1"/>
  <c r="HI133" i="16"/>
  <c r="G133" i="23" s="1"/>
  <c r="HH133" i="16"/>
  <c r="F133" i="23" s="1"/>
  <c r="HG133" i="16"/>
  <c r="E133" i="23" s="1"/>
  <c r="HF133" i="16"/>
  <c r="ID131" i="16"/>
  <c r="AB131" i="23" s="1"/>
  <c r="IC131" i="16"/>
  <c r="AA131" i="23" s="1"/>
  <c r="IB131" i="16"/>
  <c r="Z131" i="23" s="1"/>
  <c r="IA131" i="16"/>
  <c r="Y131" i="23" s="1"/>
  <c r="HZ131" i="16"/>
  <c r="X131" i="23" s="1"/>
  <c r="HY131" i="16"/>
  <c r="W131" i="23" s="1"/>
  <c r="HX131" i="16"/>
  <c r="V131" i="23" s="1"/>
  <c r="HW131" i="16"/>
  <c r="U131" i="23" s="1"/>
  <c r="HV131" i="16"/>
  <c r="T131" i="23" s="1"/>
  <c r="S131" i="23"/>
  <c r="HT131" i="16"/>
  <c r="R131" i="23" s="1"/>
  <c r="HS131" i="16"/>
  <c r="Q131" i="23" s="1"/>
  <c r="HR131" i="16"/>
  <c r="P131" i="23" s="1"/>
  <c r="HQ131" i="16"/>
  <c r="O131" i="23" s="1"/>
  <c r="HP131" i="16"/>
  <c r="N131" i="23" s="1"/>
  <c r="HO131" i="16"/>
  <c r="M131" i="23" s="1"/>
  <c r="HN131" i="16"/>
  <c r="L131" i="23" s="1"/>
  <c r="HM131" i="16"/>
  <c r="K131" i="23" s="1"/>
  <c r="HL131" i="16"/>
  <c r="HK131" i="16"/>
  <c r="I131" i="23" s="1"/>
  <c r="HJ131" i="16"/>
  <c r="H131" i="23" s="1"/>
  <c r="HI131" i="16"/>
  <c r="G131" i="23" s="1"/>
  <c r="HH131" i="16"/>
  <c r="F131" i="23" s="1"/>
  <c r="HG131" i="16"/>
  <c r="E131" i="23" s="1"/>
  <c r="HF131" i="16"/>
  <c r="ID129" i="16"/>
  <c r="AB129" i="23" s="1"/>
  <c r="IC129" i="16"/>
  <c r="AA129" i="23" s="1"/>
  <c r="IB129" i="16"/>
  <c r="Z129" i="23" s="1"/>
  <c r="IA129" i="16"/>
  <c r="Y129" i="23" s="1"/>
  <c r="HZ129" i="16"/>
  <c r="X129" i="23" s="1"/>
  <c r="HY129" i="16"/>
  <c r="W129" i="23" s="1"/>
  <c r="HX129" i="16"/>
  <c r="V129" i="23" s="1"/>
  <c r="HW129" i="16"/>
  <c r="U129" i="23" s="1"/>
  <c r="HV129" i="16"/>
  <c r="T129" i="23" s="1"/>
  <c r="S129" i="23"/>
  <c r="HT129" i="16"/>
  <c r="R129" i="23" s="1"/>
  <c r="HS129" i="16"/>
  <c r="Q129" i="23" s="1"/>
  <c r="HR129" i="16"/>
  <c r="P129" i="23" s="1"/>
  <c r="HQ129" i="16"/>
  <c r="O129" i="23" s="1"/>
  <c r="HP129" i="16"/>
  <c r="N129" i="23" s="1"/>
  <c r="HO129" i="16"/>
  <c r="M129" i="23" s="1"/>
  <c r="HN129" i="16"/>
  <c r="L129" i="23" s="1"/>
  <c r="HM129" i="16"/>
  <c r="K129" i="23" s="1"/>
  <c r="HL129" i="16"/>
  <c r="J129" i="23" s="1"/>
  <c r="HK129" i="16"/>
  <c r="I129" i="23" s="1"/>
  <c r="HJ129" i="16"/>
  <c r="H129" i="23" s="1"/>
  <c r="HI129" i="16"/>
  <c r="G129" i="23" s="1"/>
  <c r="HH129" i="16"/>
  <c r="F129" i="23" s="1"/>
  <c r="HG129" i="16"/>
  <c r="E129" i="23" s="1"/>
  <c r="HF129" i="16"/>
  <c r="D129" i="23" s="1"/>
  <c r="ID128" i="16"/>
  <c r="AB128" i="23" s="1"/>
  <c r="IC128" i="16"/>
  <c r="AA128" i="23" s="1"/>
  <c r="IB128" i="16"/>
  <c r="Z128" i="23" s="1"/>
  <c r="IA128" i="16"/>
  <c r="Y128" i="23" s="1"/>
  <c r="HZ128" i="16"/>
  <c r="X128" i="23" s="1"/>
  <c r="HY128" i="16"/>
  <c r="W128" i="23" s="1"/>
  <c r="HX128" i="16"/>
  <c r="V128" i="23" s="1"/>
  <c r="HW128" i="16"/>
  <c r="U128" i="23" s="1"/>
  <c r="HV128" i="16"/>
  <c r="T128" i="23" s="1"/>
  <c r="S128" i="23"/>
  <c r="HT128" i="16"/>
  <c r="R128" i="23" s="1"/>
  <c r="HS128" i="16"/>
  <c r="Q128" i="23" s="1"/>
  <c r="HR128" i="16"/>
  <c r="P128" i="23" s="1"/>
  <c r="HQ128" i="16"/>
  <c r="O128" i="23" s="1"/>
  <c r="HP128" i="16"/>
  <c r="N128" i="23" s="1"/>
  <c r="HO128" i="16"/>
  <c r="M128" i="23" s="1"/>
  <c r="HN128" i="16"/>
  <c r="L128" i="23" s="1"/>
  <c r="HM128" i="16"/>
  <c r="K128" i="23" s="1"/>
  <c r="HL128" i="16"/>
  <c r="J128" i="23" s="1"/>
  <c r="HK128" i="16"/>
  <c r="I128" i="23" s="1"/>
  <c r="HJ128" i="16"/>
  <c r="H128" i="23" s="1"/>
  <c r="HI128" i="16"/>
  <c r="G128" i="23" s="1"/>
  <c r="HH128" i="16"/>
  <c r="F128" i="23" s="1"/>
  <c r="HG128" i="16"/>
  <c r="E128" i="23" s="1"/>
  <c r="HF128" i="16"/>
  <c r="D128" i="23" s="1"/>
  <c r="ID126" i="16"/>
  <c r="AB126" i="23" s="1"/>
  <c r="IC126" i="16"/>
  <c r="AA126" i="23" s="1"/>
  <c r="IB126" i="16"/>
  <c r="Z126" i="23" s="1"/>
  <c r="IA126" i="16"/>
  <c r="Y126" i="23" s="1"/>
  <c r="HZ126" i="16"/>
  <c r="HY126" i="16"/>
  <c r="W126" i="23" s="1"/>
  <c r="HX126" i="16"/>
  <c r="V126" i="23" s="1"/>
  <c r="HW126" i="16"/>
  <c r="U126" i="23" s="1"/>
  <c r="HV126" i="16"/>
  <c r="T126" i="23" s="1"/>
  <c r="S126" i="23"/>
  <c r="HT126" i="16"/>
  <c r="R126" i="23" s="1"/>
  <c r="HS126" i="16"/>
  <c r="Q126" i="23" s="1"/>
  <c r="HR126" i="16"/>
  <c r="HQ126" i="16"/>
  <c r="O126" i="23" s="1"/>
  <c r="HP126" i="16"/>
  <c r="N126" i="23" s="1"/>
  <c r="HO126" i="16"/>
  <c r="M126" i="23" s="1"/>
  <c r="HN126" i="16"/>
  <c r="L126" i="23" s="1"/>
  <c r="HM126" i="16"/>
  <c r="K126" i="23" s="1"/>
  <c r="HL126" i="16"/>
  <c r="HK126" i="16"/>
  <c r="I126" i="23" s="1"/>
  <c r="HJ126" i="16"/>
  <c r="H126" i="23" s="1"/>
  <c r="HI126" i="16"/>
  <c r="G126" i="23" s="1"/>
  <c r="HH126" i="16"/>
  <c r="F126" i="23" s="1"/>
  <c r="HG126" i="16"/>
  <c r="E126" i="23" s="1"/>
  <c r="HF126" i="16"/>
  <c r="D126" i="23" s="1"/>
  <c r="ID124" i="16"/>
  <c r="AB124" i="23" s="1"/>
  <c r="IC124" i="16"/>
  <c r="AA124" i="23" s="1"/>
  <c r="IB124" i="16"/>
  <c r="Z124" i="23" s="1"/>
  <c r="IA124" i="16"/>
  <c r="Y124" i="23" s="1"/>
  <c r="HZ124" i="16"/>
  <c r="X124" i="23" s="1"/>
  <c r="HY124" i="16"/>
  <c r="W124" i="23" s="1"/>
  <c r="HX124" i="16"/>
  <c r="V124" i="23" s="1"/>
  <c r="HW124" i="16"/>
  <c r="U124" i="23" s="1"/>
  <c r="HV124" i="16"/>
  <c r="T124" i="23" s="1"/>
  <c r="S124" i="23"/>
  <c r="HT124" i="16"/>
  <c r="R124" i="23" s="1"/>
  <c r="HS124" i="16"/>
  <c r="Q124" i="23" s="1"/>
  <c r="HR124" i="16"/>
  <c r="P124" i="23" s="1"/>
  <c r="HQ124" i="16"/>
  <c r="O124" i="23" s="1"/>
  <c r="HP124" i="16"/>
  <c r="N124" i="23" s="1"/>
  <c r="HO124" i="16"/>
  <c r="M124" i="23" s="1"/>
  <c r="HN124" i="16"/>
  <c r="L124" i="23" s="1"/>
  <c r="HM124" i="16"/>
  <c r="K124" i="23" s="1"/>
  <c r="HL124" i="16"/>
  <c r="HK124" i="16"/>
  <c r="I124" i="23" s="1"/>
  <c r="HJ124" i="16"/>
  <c r="H124" i="23" s="1"/>
  <c r="HI124" i="16"/>
  <c r="G124" i="23" s="1"/>
  <c r="HH124" i="16"/>
  <c r="F124" i="23" s="1"/>
  <c r="HG124" i="16"/>
  <c r="E124" i="23" s="1"/>
  <c r="HF124" i="16"/>
  <c r="ID121" i="16"/>
  <c r="AB121" i="23" s="1"/>
  <c r="IC121" i="16"/>
  <c r="AA121" i="23" s="1"/>
  <c r="IB121" i="16"/>
  <c r="Z121" i="23" s="1"/>
  <c r="IA121" i="16"/>
  <c r="Y121" i="23" s="1"/>
  <c r="HZ121" i="16"/>
  <c r="X121" i="23" s="1"/>
  <c r="HY121" i="16"/>
  <c r="W121" i="23" s="1"/>
  <c r="HX121" i="16"/>
  <c r="V121" i="23" s="1"/>
  <c r="HW121" i="16"/>
  <c r="U121" i="23" s="1"/>
  <c r="HV121" i="16"/>
  <c r="T121" i="23" s="1"/>
  <c r="S121" i="23"/>
  <c r="HT121" i="16"/>
  <c r="R121" i="23" s="1"/>
  <c r="HS121" i="16"/>
  <c r="Q121" i="23" s="1"/>
  <c r="HR121" i="16"/>
  <c r="P121" i="23" s="1"/>
  <c r="HQ121" i="16"/>
  <c r="O121" i="23" s="1"/>
  <c r="HP121" i="16"/>
  <c r="N121" i="23" s="1"/>
  <c r="HO121" i="16"/>
  <c r="M121" i="23" s="1"/>
  <c r="HN121" i="16"/>
  <c r="L121" i="23" s="1"/>
  <c r="HM121" i="16"/>
  <c r="K121" i="23" s="1"/>
  <c r="HL121" i="16"/>
  <c r="J121" i="23" s="1"/>
  <c r="HK121" i="16"/>
  <c r="I121" i="23" s="1"/>
  <c r="HJ121" i="16"/>
  <c r="H121" i="23" s="1"/>
  <c r="HI121" i="16"/>
  <c r="G121" i="23" s="1"/>
  <c r="HH121" i="16"/>
  <c r="F121" i="23" s="1"/>
  <c r="HG121" i="16"/>
  <c r="E121" i="23" s="1"/>
  <c r="HF121" i="16"/>
  <c r="D121" i="23" s="1"/>
  <c r="ID120" i="16"/>
  <c r="AB120" i="23" s="1"/>
  <c r="IC120" i="16"/>
  <c r="AA120" i="23" s="1"/>
  <c r="IB120" i="16"/>
  <c r="Z120" i="23" s="1"/>
  <c r="IA120" i="16"/>
  <c r="Y120" i="23" s="1"/>
  <c r="HZ120" i="16"/>
  <c r="X120" i="23" s="1"/>
  <c r="HY120" i="16"/>
  <c r="W120" i="23" s="1"/>
  <c r="HX120" i="16"/>
  <c r="V120" i="23" s="1"/>
  <c r="HW120" i="16"/>
  <c r="U120" i="23" s="1"/>
  <c r="HV120" i="16"/>
  <c r="T120" i="23" s="1"/>
  <c r="S120" i="23"/>
  <c r="HT120" i="16"/>
  <c r="R120" i="23" s="1"/>
  <c r="HS120" i="16"/>
  <c r="Q120" i="23" s="1"/>
  <c r="HR120" i="16"/>
  <c r="P120" i="23" s="1"/>
  <c r="HQ120" i="16"/>
  <c r="O120" i="23" s="1"/>
  <c r="HP120" i="16"/>
  <c r="N120" i="23" s="1"/>
  <c r="HO120" i="16"/>
  <c r="M120" i="23" s="1"/>
  <c r="HN120" i="16"/>
  <c r="L120" i="23" s="1"/>
  <c r="HM120" i="16"/>
  <c r="K120" i="23" s="1"/>
  <c r="HL120" i="16"/>
  <c r="J120" i="23" s="1"/>
  <c r="HK120" i="16"/>
  <c r="I120" i="23" s="1"/>
  <c r="HJ120" i="16"/>
  <c r="H120" i="23" s="1"/>
  <c r="HI120" i="16"/>
  <c r="G120" i="23" s="1"/>
  <c r="HH120" i="16"/>
  <c r="F120" i="23" s="1"/>
  <c r="HG120" i="16"/>
  <c r="E120" i="23" s="1"/>
  <c r="HF120" i="16"/>
  <c r="D120" i="23" s="1"/>
  <c r="ID118" i="16"/>
  <c r="AB118" i="23" s="1"/>
  <c r="IC118" i="16"/>
  <c r="AA118" i="23" s="1"/>
  <c r="IB118" i="16"/>
  <c r="Z118" i="23" s="1"/>
  <c r="HX118" i="16"/>
  <c r="V118" i="23" s="1"/>
  <c r="HW118" i="16"/>
  <c r="U118" i="23" s="1"/>
  <c r="HV118" i="16"/>
  <c r="T118" i="23" s="1"/>
  <c r="S118" i="23"/>
  <c r="HT118" i="16"/>
  <c r="R118" i="23" s="1"/>
  <c r="HS118" i="16"/>
  <c r="Q118" i="23" s="1"/>
  <c r="HR118" i="16"/>
  <c r="P118" i="23" s="1"/>
  <c r="HQ118" i="16"/>
  <c r="O118" i="23" s="1"/>
  <c r="HP118" i="16"/>
  <c r="N118" i="23" s="1"/>
  <c r="HO118" i="16"/>
  <c r="M118" i="23" s="1"/>
  <c r="HN118" i="16"/>
  <c r="L118" i="23" s="1"/>
  <c r="HM118" i="16"/>
  <c r="K118" i="23" s="1"/>
  <c r="HL118" i="16"/>
  <c r="J118" i="23" s="1"/>
  <c r="HK118" i="16"/>
  <c r="I118" i="23" s="1"/>
  <c r="HJ118" i="16"/>
  <c r="H118" i="23" s="1"/>
  <c r="HI118" i="16"/>
  <c r="G118" i="23" s="1"/>
  <c r="HH118" i="16"/>
  <c r="F118" i="23" s="1"/>
  <c r="HG118" i="16"/>
  <c r="E118" i="23" s="1"/>
  <c r="HF118" i="16"/>
  <c r="D118" i="23" s="1"/>
  <c r="ID117" i="16"/>
  <c r="AB117" i="23" s="1"/>
  <c r="IC117" i="16"/>
  <c r="AA117" i="23" s="1"/>
  <c r="IB117" i="16"/>
  <c r="Z117" i="23" s="1"/>
  <c r="IA117" i="16"/>
  <c r="Y117" i="23" s="1"/>
  <c r="HZ117" i="16"/>
  <c r="X117" i="23" s="1"/>
  <c r="HY117" i="16"/>
  <c r="W117" i="23" s="1"/>
  <c r="HX117" i="16"/>
  <c r="V117" i="23" s="1"/>
  <c r="HW117" i="16"/>
  <c r="U117" i="23" s="1"/>
  <c r="HV117" i="16"/>
  <c r="T117" i="23" s="1"/>
  <c r="S117" i="23"/>
  <c r="HT117" i="16"/>
  <c r="R117" i="23" s="1"/>
  <c r="HS117" i="16"/>
  <c r="Q117" i="23" s="1"/>
  <c r="HR117" i="16"/>
  <c r="P117" i="23" s="1"/>
  <c r="HQ117" i="16"/>
  <c r="O117" i="23" s="1"/>
  <c r="HP117" i="16"/>
  <c r="N117" i="23" s="1"/>
  <c r="HO117" i="16"/>
  <c r="M117" i="23" s="1"/>
  <c r="HN117" i="16"/>
  <c r="L117" i="23" s="1"/>
  <c r="HM117" i="16"/>
  <c r="K117" i="23" s="1"/>
  <c r="HL117" i="16"/>
  <c r="J117" i="23" s="1"/>
  <c r="HK117" i="16"/>
  <c r="I117" i="23" s="1"/>
  <c r="HJ117" i="16"/>
  <c r="H117" i="23" s="1"/>
  <c r="HI117" i="16"/>
  <c r="G117" i="23" s="1"/>
  <c r="HH117" i="16"/>
  <c r="F117" i="23" s="1"/>
  <c r="HG117" i="16"/>
  <c r="E117" i="23" s="1"/>
  <c r="HF117" i="16"/>
  <c r="D117" i="23" s="1"/>
  <c r="ID116" i="16"/>
  <c r="AB116" i="23" s="1"/>
  <c r="IC116" i="16"/>
  <c r="AA116" i="23" s="1"/>
  <c r="IB116" i="16"/>
  <c r="Z116" i="23" s="1"/>
  <c r="IA116" i="16"/>
  <c r="Y116" i="23" s="1"/>
  <c r="HZ116" i="16"/>
  <c r="X116" i="23" s="1"/>
  <c r="HY116" i="16"/>
  <c r="W116" i="23" s="1"/>
  <c r="HX116" i="16"/>
  <c r="V116" i="23" s="1"/>
  <c r="HW116" i="16"/>
  <c r="U116" i="23" s="1"/>
  <c r="HV116" i="16"/>
  <c r="T116" i="23" s="1"/>
  <c r="S116" i="23"/>
  <c r="HT116" i="16"/>
  <c r="R116" i="23" s="1"/>
  <c r="HS116" i="16"/>
  <c r="Q116" i="23" s="1"/>
  <c r="HR116" i="16"/>
  <c r="P116" i="23" s="1"/>
  <c r="HQ116" i="16"/>
  <c r="O116" i="23" s="1"/>
  <c r="HP116" i="16"/>
  <c r="N116" i="23" s="1"/>
  <c r="HO116" i="16"/>
  <c r="M116" i="23" s="1"/>
  <c r="HN116" i="16"/>
  <c r="L116" i="23" s="1"/>
  <c r="HM116" i="16"/>
  <c r="K116" i="23" s="1"/>
  <c r="HL116" i="16"/>
  <c r="J116" i="23" s="1"/>
  <c r="HK116" i="16"/>
  <c r="I116" i="23" s="1"/>
  <c r="HJ116" i="16"/>
  <c r="H116" i="23" s="1"/>
  <c r="HI116" i="16"/>
  <c r="G116" i="23" s="1"/>
  <c r="HH116" i="16"/>
  <c r="F116" i="23" s="1"/>
  <c r="HG116" i="16"/>
  <c r="E116" i="23" s="1"/>
  <c r="HF116" i="16"/>
  <c r="D116" i="23" s="1"/>
  <c r="ID113" i="16"/>
  <c r="AB113" i="23" s="1"/>
  <c r="IC113" i="16"/>
  <c r="AA113" i="23" s="1"/>
  <c r="IB113" i="16"/>
  <c r="Z113" i="23" s="1"/>
  <c r="IA113" i="16"/>
  <c r="Y113" i="23" s="1"/>
  <c r="HZ113" i="16"/>
  <c r="X113" i="23" s="1"/>
  <c r="HY113" i="16"/>
  <c r="W113" i="23" s="1"/>
  <c r="HX113" i="16"/>
  <c r="V113" i="23" s="1"/>
  <c r="HW113" i="16"/>
  <c r="U113" i="23" s="1"/>
  <c r="HV113" i="16"/>
  <c r="T113" i="23" s="1"/>
  <c r="S113" i="23"/>
  <c r="HT113" i="16"/>
  <c r="R113" i="23" s="1"/>
  <c r="HS113" i="16"/>
  <c r="Q113" i="23" s="1"/>
  <c r="HR113" i="16"/>
  <c r="P113" i="23" s="1"/>
  <c r="HQ113" i="16"/>
  <c r="O113" i="23" s="1"/>
  <c r="HP113" i="16"/>
  <c r="N113" i="23" s="1"/>
  <c r="HO113" i="16"/>
  <c r="M113" i="23" s="1"/>
  <c r="HN113" i="16"/>
  <c r="L113" i="23" s="1"/>
  <c r="HM113" i="16"/>
  <c r="K113" i="23" s="1"/>
  <c r="HL113" i="16"/>
  <c r="J113" i="23" s="1"/>
  <c r="HK113" i="16"/>
  <c r="I113" i="23" s="1"/>
  <c r="HJ113" i="16"/>
  <c r="H113" i="23" s="1"/>
  <c r="HI113" i="16"/>
  <c r="G113" i="23" s="1"/>
  <c r="HH113" i="16"/>
  <c r="F113" i="23" s="1"/>
  <c r="HG113" i="16"/>
  <c r="E113" i="23" s="1"/>
  <c r="HF113" i="16"/>
  <c r="D113" i="23" s="1"/>
  <c r="ID112" i="16"/>
  <c r="AB112" i="23" s="1"/>
  <c r="IC112" i="16"/>
  <c r="AA112" i="23" s="1"/>
  <c r="IB112" i="16"/>
  <c r="Z112" i="23" s="1"/>
  <c r="IA112" i="16"/>
  <c r="Y112" i="23" s="1"/>
  <c r="HZ112" i="16"/>
  <c r="X112" i="23" s="1"/>
  <c r="HY112" i="16"/>
  <c r="W112" i="23" s="1"/>
  <c r="HX112" i="16"/>
  <c r="V112" i="23" s="1"/>
  <c r="HW112" i="16"/>
  <c r="U112" i="23" s="1"/>
  <c r="HV112" i="16"/>
  <c r="T112" i="23" s="1"/>
  <c r="S112" i="23"/>
  <c r="HT112" i="16"/>
  <c r="R112" i="23" s="1"/>
  <c r="HS112" i="16"/>
  <c r="Q112" i="23" s="1"/>
  <c r="HR112" i="16"/>
  <c r="P112" i="23" s="1"/>
  <c r="HQ112" i="16"/>
  <c r="O112" i="23" s="1"/>
  <c r="HP112" i="16"/>
  <c r="N112" i="23" s="1"/>
  <c r="HO112" i="16"/>
  <c r="M112" i="23" s="1"/>
  <c r="HN112" i="16"/>
  <c r="L112" i="23" s="1"/>
  <c r="HM112" i="16"/>
  <c r="K112" i="23" s="1"/>
  <c r="HL112" i="16"/>
  <c r="HK112" i="16"/>
  <c r="I112" i="23" s="1"/>
  <c r="HJ112" i="16"/>
  <c r="H112" i="23" s="1"/>
  <c r="HI112" i="16"/>
  <c r="G112" i="23" s="1"/>
  <c r="HH112" i="16"/>
  <c r="F112" i="23" s="1"/>
  <c r="HG112" i="16"/>
  <c r="E112" i="23" s="1"/>
  <c r="HF112" i="16"/>
  <c r="D112" i="23" s="1"/>
  <c r="ID110" i="16"/>
  <c r="AB110" i="23" s="1"/>
  <c r="IC110" i="16"/>
  <c r="AA110" i="23" s="1"/>
  <c r="IB110" i="16"/>
  <c r="Z110" i="23" s="1"/>
  <c r="IA110" i="16"/>
  <c r="Y110" i="23" s="1"/>
  <c r="HZ110" i="16"/>
  <c r="X110" i="23" s="1"/>
  <c r="HY110" i="16"/>
  <c r="W110" i="23" s="1"/>
  <c r="HX110" i="16"/>
  <c r="V110" i="23" s="1"/>
  <c r="HW110" i="16"/>
  <c r="U110" i="23" s="1"/>
  <c r="HV110" i="16"/>
  <c r="T110" i="23" s="1"/>
  <c r="S110" i="23"/>
  <c r="HT110" i="16"/>
  <c r="R110" i="23" s="1"/>
  <c r="HS110" i="16"/>
  <c r="Q110" i="23" s="1"/>
  <c r="HR110" i="16"/>
  <c r="P110" i="23" s="1"/>
  <c r="HQ110" i="16"/>
  <c r="O110" i="23" s="1"/>
  <c r="HP110" i="16"/>
  <c r="N110" i="23" s="1"/>
  <c r="HO110" i="16"/>
  <c r="M110" i="23" s="1"/>
  <c r="HN110" i="16"/>
  <c r="L110" i="23" s="1"/>
  <c r="HM110" i="16"/>
  <c r="K110" i="23" s="1"/>
  <c r="HL110" i="16"/>
  <c r="J110" i="23" s="1"/>
  <c r="HK110" i="16"/>
  <c r="I110" i="23" s="1"/>
  <c r="HJ110" i="16"/>
  <c r="H110" i="23" s="1"/>
  <c r="HI110" i="16"/>
  <c r="G110" i="23" s="1"/>
  <c r="HH110" i="16"/>
  <c r="F110" i="23" s="1"/>
  <c r="HG110" i="16"/>
  <c r="E110" i="23" s="1"/>
  <c r="HF110" i="16"/>
  <c r="D110" i="23" s="1"/>
  <c r="ID109" i="16"/>
  <c r="AB109" i="23" s="1"/>
  <c r="IC109" i="16"/>
  <c r="AA109" i="23" s="1"/>
  <c r="IB109" i="16"/>
  <c r="Z109" i="23" s="1"/>
  <c r="IA109" i="16"/>
  <c r="Y109" i="23" s="1"/>
  <c r="HZ109" i="16"/>
  <c r="X109" i="23" s="1"/>
  <c r="HY109" i="16"/>
  <c r="W109" i="23" s="1"/>
  <c r="HX109" i="16"/>
  <c r="V109" i="23" s="1"/>
  <c r="HW109" i="16"/>
  <c r="U109" i="23" s="1"/>
  <c r="HV109" i="16"/>
  <c r="T109" i="23" s="1"/>
  <c r="S109" i="23"/>
  <c r="HT109" i="16"/>
  <c r="R109" i="23" s="1"/>
  <c r="HS109" i="16"/>
  <c r="Q109" i="23" s="1"/>
  <c r="HR109" i="16"/>
  <c r="P109" i="23" s="1"/>
  <c r="HQ109" i="16"/>
  <c r="O109" i="23" s="1"/>
  <c r="HP109" i="16"/>
  <c r="N109" i="23" s="1"/>
  <c r="HO109" i="16"/>
  <c r="M109" i="23" s="1"/>
  <c r="HN109" i="16"/>
  <c r="L109" i="23" s="1"/>
  <c r="HM109" i="16"/>
  <c r="K109" i="23" s="1"/>
  <c r="HL109" i="16"/>
  <c r="J109" i="23" s="1"/>
  <c r="HK109" i="16"/>
  <c r="I109" i="23" s="1"/>
  <c r="HJ109" i="16"/>
  <c r="H109" i="23" s="1"/>
  <c r="HI109" i="16"/>
  <c r="G109" i="23" s="1"/>
  <c r="HH109" i="16"/>
  <c r="F109" i="23" s="1"/>
  <c r="HG109" i="16"/>
  <c r="E109" i="23" s="1"/>
  <c r="HF109" i="16"/>
  <c r="D109" i="23" s="1"/>
  <c r="ID108" i="16"/>
  <c r="AB108" i="23" s="1"/>
  <c r="IC108" i="16"/>
  <c r="AA108" i="23" s="1"/>
  <c r="IB108" i="16"/>
  <c r="Z108" i="23" s="1"/>
  <c r="IA108" i="16"/>
  <c r="Y108" i="23" s="1"/>
  <c r="HZ108" i="16"/>
  <c r="X108" i="23" s="1"/>
  <c r="HY108" i="16"/>
  <c r="W108" i="23" s="1"/>
  <c r="HX108" i="16"/>
  <c r="V108" i="23" s="1"/>
  <c r="HW108" i="16"/>
  <c r="U108" i="23" s="1"/>
  <c r="HV108" i="16"/>
  <c r="T108" i="23" s="1"/>
  <c r="S108" i="23"/>
  <c r="HT108" i="16"/>
  <c r="R108" i="23" s="1"/>
  <c r="HR108" i="16"/>
  <c r="P108" i="23" s="1"/>
  <c r="HQ108" i="16"/>
  <c r="O108" i="23" s="1"/>
  <c r="HP108" i="16"/>
  <c r="N108" i="23" s="1"/>
  <c r="HO108" i="16"/>
  <c r="M108" i="23" s="1"/>
  <c r="HN108" i="16"/>
  <c r="L108" i="23" s="1"/>
  <c r="HM108" i="16"/>
  <c r="K108" i="23" s="1"/>
  <c r="HL108" i="16"/>
  <c r="J108" i="23" s="1"/>
  <c r="HK108" i="16"/>
  <c r="I108" i="23" s="1"/>
  <c r="HJ108" i="16"/>
  <c r="H108" i="23" s="1"/>
  <c r="HI108" i="16"/>
  <c r="G108" i="23" s="1"/>
  <c r="HH108" i="16"/>
  <c r="F108" i="23" s="1"/>
  <c r="HG108" i="16"/>
  <c r="E108" i="23" s="1"/>
  <c r="HF108" i="16"/>
  <c r="D108" i="23" s="1"/>
  <c r="ID107" i="16"/>
  <c r="AB107" i="23" s="1"/>
  <c r="IC107" i="16"/>
  <c r="AA107" i="23" s="1"/>
  <c r="IB107" i="16"/>
  <c r="Z107" i="23" s="1"/>
  <c r="IA107" i="16"/>
  <c r="Y107" i="23" s="1"/>
  <c r="HZ107" i="16"/>
  <c r="X107" i="23" s="1"/>
  <c r="HY107" i="16"/>
  <c r="W107" i="23" s="1"/>
  <c r="HX107" i="16"/>
  <c r="V107" i="23" s="1"/>
  <c r="HW107" i="16"/>
  <c r="U107" i="23" s="1"/>
  <c r="HV107" i="16"/>
  <c r="T107" i="23" s="1"/>
  <c r="S107" i="23"/>
  <c r="HT107" i="16"/>
  <c r="R107" i="23" s="1"/>
  <c r="HS107" i="16"/>
  <c r="Q107" i="23" s="1"/>
  <c r="HR107" i="16"/>
  <c r="P107" i="23" s="1"/>
  <c r="HQ107" i="16"/>
  <c r="O107" i="23" s="1"/>
  <c r="HP107" i="16"/>
  <c r="N107" i="23" s="1"/>
  <c r="HO107" i="16"/>
  <c r="M107" i="23" s="1"/>
  <c r="HN107" i="16"/>
  <c r="L107" i="23" s="1"/>
  <c r="HM107" i="16"/>
  <c r="K107" i="23" s="1"/>
  <c r="HL107" i="16"/>
  <c r="J107" i="23" s="1"/>
  <c r="HK107" i="16"/>
  <c r="I107" i="23" s="1"/>
  <c r="HJ107" i="16"/>
  <c r="H107" i="23" s="1"/>
  <c r="HI107" i="16"/>
  <c r="G107" i="23" s="1"/>
  <c r="HH107" i="16"/>
  <c r="F107" i="23" s="1"/>
  <c r="HG107" i="16"/>
  <c r="E107" i="23" s="1"/>
  <c r="HF107" i="16"/>
  <c r="D107" i="23" s="1"/>
  <c r="ID106" i="16"/>
  <c r="AB106" i="23" s="1"/>
  <c r="IC106" i="16"/>
  <c r="AA106" i="23" s="1"/>
  <c r="IB106" i="16"/>
  <c r="Z106" i="23" s="1"/>
  <c r="IA106" i="16"/>
  <c r="Y106" i="23" s="1"/>
  <c r="HZ106" i="16"/>
  <c r="X106" i="23" s="1"/>
  <c r="HY106" i="16"/>
  <c r="W106" i="23" s="1"/>
  <c r="HX106" i="16"/>
  <c r="V106" i="23" s="1"/>
  <c r="HW106" i="16"/>
  <c r="U106" i="23" s="1"/>
  <c r="HV106" i="16"/>
  <c r="T106" i="23" s="1"/>
  <c r="S106" i="23"/>
  <c r="HT106" i="16"/>
  <c r="R106" i="23" s="1"/>
  <c r="HS106" i="16"/>
  <c r="Q106" i="23" s="1"/>
  <c r="HR106" i="16"/>
  <c r="P106" i="23" s="1"/>
  <c r="HQ106" i="16"/>
  <c r="O106" i="23" s="1"/>
  <c r="HP106" i="16"/>
  <c r="N106" i="23" s="1"/>
  <c r="HO106" i="16"/>
  <c r="M106" i="23" s="1"/>
  <c r="HN106" i="16"/>
  <c r="L106" i="23" s="1"/>
  <c r="HM106" i="16"/>
  <c r="K106" i="23" s="1"/>
  <c r="HL106" i="16"/>
  <c r="J106" i="23" s="1"/>
  <c r="HK106" i="16"/>
  <c r="I106" i="23" s="1"/>
  <c r="HJ106" i="16"/>
  <c r="H106" i="23" s="1"/>
  <c r="HI106" i="16"/>
  <c r="G106" i="23" s="1"/>
  <c r="HH106" i="16"/>
  <c r="F106" i="23" s="1"/>
  <c r="HG106" i="16"/>
  <c r="E106" i="23" s="1"/>
  <c r="HF106" i="16"/>
  <c r="D106" i="23" s="1"/>
  <c r="ID105" i="16"/>
  <c r="AB105" i="23" s="1"/>
  <c r="IC105" i="16"/>
  <c r="AA105" i="23" s="1"/>
  <c r="IB105" i="16"/>
  <c r="Z105" i="23" s="1"/>
  <c r="IA105" i="16"/>
  <c r="Y105" i="23" s="1"/>
  <c r="HZ105" i="16"/>
  <c r="X105" i="23" s="1"/>
  <c r="HY105" i="16"/>
  <c r="W105" i="23" s="1"/>
  <c r="HX105" i="16"/>
  <c r="V105" i="23" s="1"/>
  <c r="HW105" i="16"/>
  <c r="U105" i="23" s="1"/>
  <c r="HV105" i="16"/>
  <c r="T105" i="23" s="1"/>
  <c r="S105" i="23"/>
  <c r="HT105" i="16"/>
  <c r="R105" i="23" s="1"/>
  <c r="HS105" i="16"/>
  <c r="Q105" i="23" s="1"/>
  <c r="HR105" i="16"/>
  <c r="P105" i="23" s="1"/>
  <c r="HQ105" i="16"/>
  <c r="O105" i="23" s="1"/>
  <c r="HP105" i="16"/>
  <c r="N105" i="23" s="1"/>
  <c r="HO105" i="16"/>
  <c r="M105" i="23" s="1"/>
  <c r="HN105" i="16"/>
  <c r="L105" i="23" s="1"/>
  <c r="HM105" i="16"/>
  <c r="K105" i="23" s="1"/>
  <c r="HL105" i="16"/>
  <c r="J105" i="23" s="1"/>
  <c r="HK105" i="16"/>
  <c r="I105" i="23" s="1"/>
  <c r="HJ105" i="16"/>
  <c r="H105" i="23" s="1"/>
  <c r="HI105" i="16"/>
  <c r="G105" i="23" s="1"/>
  <c r="HH105" i="16"/>
  <c r="F105" i="23" s="1"/>
  <c r="HG105" i="16"/>
  <c r="E105" i="23" s="1"/>
  <c r="HF105" i="16"/>
  <c r="D105" i="23" s="1"/>
  <c r="ID104" i="16"/>
  <c r="AB104" i="23" s="1"/>
  <c r="IC104" i="16"/>
  <c r="AA104" i="23" s="1"/>
  <c r="IB104" i="16"/>
  <c r="Z104" i="23" s="1"/>
  <c r="IA104" i="16"/>
  <c r="Y104" i="23" s="1"/>
  <c r="HZ104" i="16"/>
  <c r="X104" i="23" s="1"/>
  <c r="HY104" i="16"/>
  <c r="W104" i="23" s="1"/>
  <c r="HX104" i="16"/>
  <c r="V104" i="23" s="1"/>
  <c r="HW104" i="16"/>
  <c r="U104" i="23" s="1"/>
  <c r="HV104" i="16"/>
  <c r="T104" i="23" s="1"/>
  <c r="S104" i="23"/>
  <c r="HT104" i="16"/>
  <c r="R104" i="23" s="1"/>
  <c r="HS104" i="16"/>
  <c r="Q104" i="23" s="1"/>
  <c r="HR104" i="16"/>
  <c r="P104" i="23" s="1"/>
  <c r="HQ104" i="16"/>
  <c r="O104" i="23" s="1"/>
  <c r="HP104" i="16"/>
  <c r="N104" i="23" s="1"/>
  <c r="HO104" i="16"/>
  <c r="M104" i="23" s="1"/>
  <c r="HN104" i="16"/>
  <c r="L104" i="23" s="1"/>
  <c r="HM104" i="16"/>
  <c r="K104" i="23" s="1"/>
  <c r="HL104" i="16"/>
  <c r="J104" i="23" s="1"/>
  <c r="HK104" i="16"/>
  <c r="I104" i="23" s="1"/>
  <c r="HJ104" i="16"/>
  <c r="H104" i="23" s="1"/>
  <c r="HI104" i="16"/>
  <c r="G104" i="23" s="1"/>
  <c r="HH104" i="16"/>
  <c r="F104" i="23" s="1"/>
  <c r="HG104" i="16"/>
  <c r="E104" i="23" s="1"/>
  <c r="HF104" i="16"/>
  <c r="D104" i="23" s="1"/>
  <c r="ID103" i="16"/>
  <c r="AB103" i="23" s="1"/>
  <c r="IC103" i="16"/>
  <c r="AA103" i="23" s="1"/>
  <c r="IB103" i="16"/>
  <c r="Z103" i="23" s="1"/>
  <c r="IA103" i="16"/>
  <c r="Y103" i="23" s="1"/>
  <c r="HZ103" i="16"/>
  <c r="X103" i="23" s="1"/>
  <c r="HY103" i="16"/>
  <c r="W103" i="23" s="1"/>
  <c r="HX103" i="16"/>
  <c r="V103" i="23" s="1"/>
  <c r="HW103" i="16"/>
  <c r="U103" i="23" s="1"/>
  <c r="HV103" i="16"/>
  <c r="T103" i="23" s="1"/>
  <c r="S103" i="23"/>
  <c r="HT103" i="16"/>
  <c r="R103" i="23" s="1"/>
  <c r="HS103" i="16"/>
  <c r="Q103" i="23" s="1"/>
  <c r="HR103" i="16"/>
  <c r="P103" i="23" s="1"/>
  <c r="HQ103" i="16"/>
  <c r="O103" i="23" s="1"/>
  <c r="HP103" i="16"/>
  <c r="N103" i="23" s="1"/>
  <c r="HO103" i="16"/>
  <c r="M103" i="23" s="1"/>
  <c r="HN103" i="16"/>
  <c r="L103" i="23" s="1"/>
  <c r="HM103" i="16"/>
  <c r="K103" i="23" s="1"/>
  <c r="HL103" i="16"/>
  <c r="J103" i="23" s="1"/>
  <c r="HK103" i="16"/>
  <c r="I103" i="23" s="1"/>
  <c r="HJ103" i="16"/>
  <c r="H103" i="23" s="1"/>
  <c r="HI103" i="16"/>
  <c r="G103" i="23" s="1"/>
  <c r="HH103" i="16"/>
  <c r="F103" i="23" s="1"/>
  <c r="HG103" i="16"/>
  <c r="E103" i="23" s="1"/>
  <c r="HF103" i="16"/>
  <c r="D103" i="23" s="1"/>
  <c r="ID102" i="16"/>
  <c r="AB102" i="23" s="1"/>
  <c r="IC102" i="16"/>
  <c r="AA102" i="23" s="1"/>
  <c r="IB102" i="16"/>
  <c r="Z102" i="23" s="1"/>
  <c r="IA102" i="16"/>
  <c r="Y102" i="23" s="1"/>
  <c r="HZ102" i="16"/>
  <c r="X102" i="23" s="1"/>
  <c r="HY102" i="16"/>
  <c r="W102" i="23" s="1"/>
  <c r="HX102" i="16"/>
  <c r="V102" i="23" s="1"/>
  <c r="HW102" i="16"/>
  <c r="U102" i="23" s="1"/>
  <c r="HV102" i="16"/>
  <c r="T102" i="23" s="1"/>
  <c r="S102" i="23"/>
  <c r="HT102" i="16"/>
  <c r="R102" i="23" s="1"/>
  <c r="HS102" i="16"/>
  <c r="Q102" i="23" s="1"/>
  <c r="HR102" i="16"/>
  <c r="P102" i="23" s="1"/>
  <c r="HQ102" i="16"/>
  <c r="O102" i="23" s="1"/>
  <c r="HP102" i="16"/>
  <c r="N102" i="23" s="1"/>
  <c r="HO102" i="16"/>
  <c r="M102" i="23" s="1"/>
  <c r="HN102" i="16"/>
  <c r="L102" i="23" s="1"/>
  <c r="HM102" i="16"/>
  <c r="K102" i="23" s="1"/>
  <c r="HL102" i="16"/>
  <c r="J102" i="23" s="1"/>
  <c r="HK102" i="16"/>
  <c r="I102" i="23" s="1"/>
  <c r="HJ102" i="16"/>
  <c r="H102" i="23" s="1"/>
  <c r="HI102" i="16"/>
  <c r="G102" i="23" s="1"/>
  <c r="HH102" i="16"/>
  <c r="F102" i="23" s="1"/>
  <c r="HG102" i="16"/>
  <c r="E102" i="23" s="1"/>
  <c r="HF102" i="16"/>
  <c r="D102" i="23" s="1"/>
  <c r="ID101" i="16"/>
  <c r="AB101" i="23" s="1"/>
  <c r="IC101" i="16"/>
  <c r="AA101" i="23" s="1"/>
  <c r="IB101" i="16"/>
  <c r="Z101" i="23" s="1"/>
  <c r="IA101" i="16"/>
  <c r="Y101" i="23" s="1"/>
  <c r="HZ101" i="16"/>
  <c r="X101" i="23" s="1"/>
  <c r="HY101" i="16"/>
  <c r="W101" i="23" s="1"/>
  <c r="HX101" i="16"/>
  <c r="V101" i="23" s="1"/>
  <c r="HW101" i="16"/>
  <c r="U101" i="23" s="1"/>
  <c r="HV101" i="16"/>
  <c r="T101" i="23" s="1"/>
  <c r="S101" i="23"/>
  <c r="HT101" i="16"/>
  <c r="R101" i="23" s="1"/>
  <c r="HS101" i="16"/>
  <c r="Q101" i="23" s="1"/>
  <c r="HR101" i="16"/>
  <c r="P101" i="23" s="1"/>
  <c r="HQ101" i="16"/>
  <c r="O101" i="23" s="1"/>
  <c r="HP101" i="16"/>
  <c r="N101" i="23" s="1"/>
  <c r="HO101" i="16"/>
  <c r="M101" i="23" s="1"/>
  <c r="HN101" i="16"/>
  <c r="L101" i="23" s="1"/>
  <c r="HM101" i="16"/>
  <c r="K101" i="23" s="1"/>
  <c r="HL101" i="16"/>
  <c r="J101" i="23" s="1"/>
  <c r="HK101" i="16"/>
  <c r="I101" i="23" s="1"/>
  <c r="HJ101" i="16"/>
  <c r="H101" i="23" s="1"/>
  <c r="HI101" i="16"/>
  <c r="G101" i="23" s="1"/>
  <c r="HH101" i="16"/>
  <c r="F101" i="23" s="1"/>
  <c r="HG101" i="16"/>
  <c r="E101" i="23" s="1"/>
  <c r="HF101" i="16"/>
  <c r="D101" i="23" s="1"/>
  <c r="ID100" i="16"/>
  <c r="AB100" i="23" s="1"/>
  <c r="IC100" i="16"/>
  <c r="AA100" i="23" s="1"/>
  <c r="IB100" i="16"/>
  <c r="Z100" i="23" s="1"/>
  <c r="IA100" i="16"/>
  <c r="Y100" i="23" s="1"/>
  <c r="HZ100" i="16"/>
  <c r="X100" i="23" s="1"/>
  <c r="HY100" i="16"/>
  <c r="W100" i="23" s="1"/>
  <c r="HX100" i="16"/>
  <c r="V100" i="23" s="1"/>
  <c r="HW100" i="16"/>
  <c r="U100" i="23" s="1"/>
  <c r="HV100" i="16"/>
  <c r="T100" i="23" s="1"/>
  <c r="S100" i="23"/>
  <c r="HT100" i="16"/>
  <c r="R100" i="23" s="1"/>
  <c r="HS100" i="16"/>
  <c r="Q100" i="23" s="1"/>
  <c r="HR100" i="16"/>
  <c r="P100" i="23" s="1"/>
  <c r="HQ100" i="16"/>
  <c r="O100" i="23" s="1"/>
  <c r="HP100" i="16"/>
  <c r="N100" i="23" s="1"/>
  <c r="HO100" i="16"/>
  <c r="M100" i="23" s="1"/>
  <c r="HN100" i="16"/>
  <c r="L100" i="23" s="1"/>
  <c r="HM100" i="16"/>
  <c r="K100" i="23" s="1"/>
  <c r="HL100" i="16"/>
  <c r="J100" i="23" s="1"/>
  <c r="HK100" i="16"/>
  <c r="I100" i="23" s="1"/>
  <c r="HJ100" i="16"/>
  <c r="H100" i="23" s="1"/>
  <c r="HI100" i="16"/>
  <c r="G100" i="23" s="1"/>
  <c r="HH100" i="16"/>
  <c r="F100" i="23" s="1"/>
  <c r="HG100" i="16"/>
  <c r="E100" i="23" s="1"/>
  <c r="HF100" i="16"/>
  <c r="D100" i="23" s="1"/>
  <c r="ID99" i="16"/>
  <c r="AB99" i="23" s="1"/>
  <c r="IC99" i="16"/>
  <c r="AA99" i="23" s="1"/>
  <c r="IB99" i="16"/>
  <c r="Z99" i="23" s="1"/>
  <c r="IA99" i="16"/>
  <c r="Y99" i="23" s="1"/>
  <c r="HZ99" i="16"/>
  <c r="X99" i="23" s="1"/>
  <c r="HY99" i="16"/>
  <c r="W99" i="23" s="1"/>
  <c r="HX99" i="16"/>
  <c r="V99" i="23" s="1"/>
  <c r="HW99" i="16"/>
  <c r="U99" i="23" s="1"/>
  <c r="HV99" i="16"/>
  <c r="T99" i="23" s="1"/>
  <c r="S99" i="23"/>
  <c r="HT99" i="16"/>
  <c r="R99" i="23" s="1"/>
  <c r="HS99" i="16"/>
  <c r="Q99" i="23" s="1"/>
  <c r="HR99" i="16"/>
  <c r="P99" i="23" s="1"/>
  <c r="HQ99" i="16"/>
  <c r="O99" i="23" s="1"/>
  <c r="HP99" i="16"/>
  <c r="N99" i="23" s="1"/>
  <c r="HO99" i="16"/>
  <c r="M99" i="23" s="1"/>
  <c r="HN99" i="16"/>
  <c r="L99" i="23" s="1"/>
  <c r="HM99" i="16"/>
  <c r="K99" i="23" s="1"/>
  <c r="HL99" i="16"/>
  <c r="J99" i="23" s="1"/>
  <c r="HK99" i="16"/>
  <c r="I99" i="23" s="1"/>
  <c r="HJ99" i="16"/>
  <c r="H99" i="23" s="1"/>
  <c r="HI99" i="16"/>
  <c r="G99" i="23" s="1"/>
  <c r="HH99" i="16"/>
  <c r="F99" i="23" s="1"/>
  <c r="HG99" i="16"/>
  <c r="E99" i="23" s="1"/>
  <c r="HF99" i="16"/>
  <c r="D99" i="23" s="1"/>
  <c r="ID96" i="16"/>
  <c r="AB96" i="23" s="1"/>
  <c r="IC96" i="16"/>
  <c r="AA96" i="23" s="1"/>
  <c r="IB96" i="16"/>
  <c r="Z96" i="23" s="1"/>
  <c r="IA96" i="16"/>
  <c r="Y96" i="23" s="1"/>
  <c r="HZ96" i="16"/>
  <c r="X96" i="23" s="1"/>
  <c r="HY96" i="16"/>
  <c r="W96" i="23" s="1"/>
  <c r="HX96" i="16"/>
  <c r="V96" i="23" s="1"/>
  <c r="HW96" i="16"/>
  <c r="U96" i="23" s="1"/>
  <c r="HV96" i="16"/>
  <c r="T96" i="23" s="1"/>
  <c r="S96" i="23"/>
  <c r="HT96" i="16"/>
  <c r="R96" i="23" s="1"/>
  <c r="HS96" i="16"/>
  <c r="Q96" i="23" s="1"/>
  <c r="HR96" i="16"/>
  <c r="P96" i="23" s="1"/>
  <c r="HQ96" i="16"/>
  <c r="O96" i="23" s="1"/>
  <c r="HP96" i="16"/>
  <c r="N96" i="23" s="1"/>
  <c r="HO96" i="16"/>
  <c r="M96" i="23" s="1"/>
  <c r="HN96" i="16"/>
  <c r="L96" i="23" s="1"/>
  <c r="HM96" i="16"/>
  <c r="K96" i="23" s="1"/>
  <c r="HL96" i="16"/>
  <c r="J96" i="23" s="1"/>
  <c r="HK96" i="16"/>
  <c r="I96" i="23" s="1"/>
  <c r="HJ96" i="16"/>
  <c r="H96" i="23" s="1"/>
  <c r="HI96" i="16"/>
  <c r="G96" i="23" s="1"/>
  <c r="HH96" i="16"/>
  <c r="F96" i="23" s="1"/>
  <c r="HG96" i="16"/>
  <c r="E96" i="23" s="1"/>
  <c r="HF96" i="16"/>
  <c r="D96" i="23" s="1"/>
  <c r="ID95" i="16"/>
  <c r="AB95" i="23" s="1"/>
  <c r="IC95" i="16"/>
  <c r="AA95" i="23" s="1"/>
  <c r="IB95" i="16"/>
  <c r="Z95" i="23" s="1"/>
  <c r="IA95" i="16"/>
  <c r="Y95" i="23" s="1"/>
  <c r="HZ95" i="16"/>
  <c r="X95" i="23" s="1"/>
  <c r="HY95" i="16"/>
  <c r="W95" i="23" s="1"/>
  <c r="HX95" i="16"/>
  <c r="V95" i="23" s="1"/>
  <c r="HW95" i="16"/>
  <c r="U95" i="23" s="1"/>
  <c r="HV95" i="16"/>
  <c r="T95" i="23" s="1"/>
  <c r="S95" i="23"/>
  <c r="HT95" i="16"/>
  <c r="R95" i="23" s="1"/>
  <c r="HS95" i="16"/>
  <c r="Q95" i="23" s="1"/>
  <c r="HR95" i="16"/>
  <c r="P95" i="23" s="1"/>
  <c r="HQ95" i="16"/>
  <c r="O95" i="23" s="1"/>
  <c r="HP95" i="16"/>
  <c r="N95" i="23" s="1"/>
  <c r="HO95" i="16"/>
  <c r="M95" i="23" s="1"/>
  <c r="HN95" i="16"/>
  <c r="L95" i="23" s="1"/>
  <c r="HM95" i="16"/>
  <c r="K95" i="23" s="1"/>
  <c r="HL95" i="16"/>
  <c r="J95" i="23" s="1"/>
  <c r="HK95" i="16"/>
  <c r="I95" i="23" s="1"/>
  <c r="HJ95" i="16"/>
  <c r="H95" i="23" s="1"/>
  <c r="HI95" i="16"/>
  <c r="G95" i="23" s="1"/>
  <c r="HH95" i="16"/>
  <c r="F95" i="23" s="1"/>
  <c r="HG95" i="16"/>
  <c r="E95" i="23" s="1"/>
  <c r="HF95" i="16"/>
  <c r="D95" i="23" s="1"/>
  <c r="ID94" i="16"/>
  <c r="AB94" i="23" s="1"/>
  <c r="IC94" i="16"/>
  <c r="AA94" i="23" s="1"/>
  <c r="IB94" i="16"/>
  <c r="Z94" i="23" s="1"/>
  <c r="IA94" i="16"/>
  <c r="Y94" i="23" s="1"/>
  <c r="HZ94" i="16"/>
  <c r="X94" i="23" s="1"/>
  <c r="HY94" i="16"/>
  <c r="W94" i="23" s="1"/>
  <c r="HX94" i="16"/>
  <c r="V94" i="23" s="1"/>
  <c r="HW94" i="16"/>
  <c r="U94" i="23" s="1"/>
  <c r="HV94" i="16"/>
  <c r="T94" i="23" s="1"/>
  <c r="S94" i="23"/>
  <c r="HT94" i="16"/>
  <c r="R94" i="23" s="1"/>
  <c r="HS94" i="16"/>
  <c r="Q94" i="23" s="1"/>
  <c r="HR94" i="16"/>
  <c r="P94" i="23" s="1"/>
  <c r="HQ94" i="16"/>
  <c r="O94" i="23" s="1"/>
  <c r="HP94" i="16"/>
  <c r="N94" i="23" s="1"/>
  <c r="HO94" i="16"/>
  <c r="M94" i="23" s="1"/>
  <c r="HN94" i="16"/>
  <c r="L94" i="23" s="1"/>
  <c r="HM94" i="16"/>
  <c r="K94" i="23" s="1"/>
  <c r="HL94" i="16"/>
  <c r="J94" i="23" s="1"/>
  <c r="HK94" i="16"/>
  <c r="I94" i="23" s="1"/>
  <c r="HJ94" i="16"/>
  <c r="H94" i="23" s="1"/>
  <c r="HI94" i="16"/>
  <c r="G94" i="23" s="1"/>
  <c r="HH94" i="16"/>
  <c r="F94" i="23" s="1"/>
  <c r="HG94" i="16"/>
  <c r="E94" i="23" s="1"/>
  <c r="HF94" i="16"/>
  <c r="D94" i="23" s="1"/>
  <c r="ID93" i="16"/>
  <c r="AB93" i="23" s="1"/>
  <c r="IC93" i="16"/>
  <c r="AA93" i="23" s="1"/>
  <c r="IB93" i="16"/>
  <c r="Z93" i="23" s="1"/>
  <c r="IA93" i="16"/>
  <c r="Y93" i="23" s="1"/>
  <c r="HZ93" i="16"/>
  <c r="X93" i="23" s="1"/>
  <c r="HY93" i="16"/>
  <c r="W93" i="23" s="1"/>
  <c r="HX93" i="16"/>
  <c r="V93" i="23" s="1"/>
  <c r="HW93" i="16"/>
  <c r="U93" i="23" s="1"/>
  <c r="HV93" i="16"/>
  <c r="T93" i="23" s="1"/>
  <c r="S93" i="23"/>
  <c r="HT93" i="16"/>
  <c r="R93" i="23" s="1"/>
  <c r="HS93" i="16"/>
  <c r="Q93" i="23" s="1"/>
  <c r="HR93" i="16"/>
  <c r="P93" i="23" s="1"/>
  <c r="HQ93" i="16"/>
  <c r="O93" i="23" s="1"/>
  <c r="HP93" i="16"/>
  <c r="N93" i="23" s="1"/>
  <c r="HO93" i="16"/>
  <c r="M93" i="23" s="1"/>
  <c r="HN93" i="16"/>
  <c r="L93" i="23" s="1"/>
  <c r="HM93" i="16"/>
  <c r="K93" i="23" s="1"/>
  <c r="HL93" i="16"/>
  <c r="J93" i="23" s="1"/>
  <c r="HK93" i="16"/>
  <c r="I93" i="23" s="1"/>
  <c r="HJ93" i="16"/>
  <c r="H93" i="23" s="1"/>
  <c r="HI93" i="16"/>
  <c r="G93" i="23" s="1"/>
  <c r="HH93" i="16"/>
  <c r="F93" i="23" s="1"/>
  <c r="HG93" i="16"/>
  <c r="E93" i="23" s="1"/>
  <c r="HF93" i="16"/>
  <c r="D93" i="23" s="1"/>
  <c r="ID92" i="16"/>
  <c r="AB92" i="23" s="1"/>
  <c r="IC92" i="16"/>
  <c r="AA92" i="23" s="1"/>
  <c r="IB92" i="16"/>
  <c r="Z92" i="23" s="1"/>
  <c r="IA92" i="16"/>
  <c r="Y92" i="23" s="1"/>
  <c r="HZ92" i="16"/>
  <c r="X92" i="23" s="1"/>
  <c r="HY92" i="16"/>
  <c r="W92" i="23" s="1"/>
  <c r="HX92" i="16"/>
  <c r="V92" i="23" s="1"/>
  <c r="HW92" i="16"/>
  <c r="U92" i="23" s="1"/>
  <c r="HV92" i="16"/>
  <c r="T92" i="23" s="1"/>
  <c r="S92" i="23"/>
  <c r="HT92" i="16"/>
  <c r="R92" i="23" s="1"/>
  <c r="HS92" i="16"/>
  <c r="Q92" i="23" s="1"/>
  <c r="HR92" i="16"/>
  <c r="P92" i="23" s="1"/>
  <c r="HQ92" i="16"/>
  <c r="O92" i="23" s="1"/>
  <c r="HP92" i="16"/>
  <c r="N92" i="23" s="1"/>
  <c r="HO92" i="16"/>
  <c r="M92" i="23" s="1"/>
  <c r="HN92" i="16"/>
  <c r="L92" i="23" s="1"/>
  <c r="HM92" i="16"/>
  <c r="K92" i="23" s="1"/>
  <c r="HL92" i="16"/>
  <c r="J92" i="23" s="1"/>
  <c r="HK92" i="16"/>
  <c r="I92" i="23" s="1"/>
  <c r="HJ92" i="16"/>
  <c r="H92" i="23" s="1"/>
  <c r="HI92" i="16"/>
  <c r="G92" i="23" s="1"/>
  <c r="HH92" i="16"/>
  <c r="F92" i="23" s="1"/>
  <c r="HG92" i="16"/>
  <c r="E92" i="23" s="1"/>
  <c r="HF92" i="16"/>
  <c r="D92" i="23" s="1"/>
  <c r="ID91" i="16"/>
  <c r="AB91" i="23" s="1"/>
  <c r="IC91" i="16"/>
  <c r="AA91" i="23" s="1"/>
  <c r="IB91" i="16"/>
  <c r="Z91" i="23" s="1"/>
  <c r="IA91" i="16"/>
  <c r="Y91" i="23" s="1"/>
  <c r="HZ91" i="16"/>
  <c r="X91" i="23" s="1"/>
  <c r="HY91" i="16"/>
  <c r="W91" i="23" s="1"/>
  <c r="HX91" i="16"/>
  <c r="V91" i="23" s="1"/>
  <c r="HW91" i="16"/>
  <c r="U91" i="23" s="1"/>
  <c r="HV91" i="16"/>
  <c r="T91" i="23" s="1"/>
  <c r="S91" i="23"/>
  <c r="HT91" i="16"/>
  <c r="R91" i="23" s="1"/>
  <c r="HS91" i="16"/>
  <c r="Q91" i="23" s="1"/>
  <c r="HR91" i="16"/>
  <c r="P91" i="23" s="1"/>
  <c r="HQ91" i="16"/>
  <c r="O91" i="23" s="1"/>
  <c r="HP91" i="16"/>
  <c r="N91" i="23" s="1"/>
  <c r="HO91" i="16"/>
  <c r="M91" i="23" s="1"/>
  <c r="HN91" i="16"/>
  <c r="L91" i="23" s="1"/>
  <c r="HM91" i="16"/>
  <c r="K91" i="23" s="1"/>
  <c r="HL91" i="16"/>
  <c r="J91" i="23" s="1"/>
  <c r="HK91" i="16"/>
  <c r="I91" i="23" s="1"/>
  <c r="HJ91" i="16"/>
  <c r="H91" i="23" s="1"/>
  <c r="HI91" i="16"/>
  <c r="G91" i="23" s="1"/>
  <c r="HH91" i="16"/>
  <c r="F91" i="23" s="1"/>
  <c r="HG91" i="16"/>
  <c r="E91" i="23" s="1"/>
  <c r="HF91" i="16"/>
  <c r="D91" i="23" s="1"/>
  <c r="ID90" i="16"/>
  <c r="AB90" i="23" s="1"/>
  <c r="IC90" i="16"/>
  <c r="AA90" i="23" s="1"/>
  <c r="IB90" i="16"/>
  <c r="Z90" i="23" s="1"/>
  <c r="IA90" i="16"/>
  <c r="Y90" i="23" s="1"/>
  <c r="HZ90" i="16"/>
  <c r="X90" i="23" s="1"/>
  <c r="HY90" i="16"/>
  <c r="W90" i="23" s="1"/>
  <c r="HX90" i="16"/>
  <c r="V90" i="23" s="1"/>
  <c r="HW90" i="16"/>
  <c r="U90" i="23" s="1"/>
  <c r="HV90" i="16"/>
  <c r="T90" i="23" s="1"/>
  <c r="S90" i="23"/>
  <c r="HT90" i="16"/>
  <c r="R90" i="23" s="1"/>
  <c r="HS90" i="16"/>
  <c r="Q90" i="23" s="1"/>
  <c r="HR90" i="16"/>
  <c r="P90" i="23" s="1"/>
  <c r="HQ90" i="16"/>
  <c r="O90" i="23" s="1"/>
  <c r="HP90" i="16"/>
  <c r="N90" i="23" s="1"/>
  <c r="HO90" i="16"/>
  <c r="M90" i="23" s="1"/>
  <c r="HN90" i="16"/>
  <c r="L90" i="23" s="1"/>
  <c r="HM90" i="16"/>
  <c r="K90" i="23" s="1"/>
  <c r="HL90" i="16"/>
  <c r="J90" i="23" s="1"/>
  <c r="HK90" i="16"/>
  <c r="I90" i="23" s="1"/>
  <c r="HJ90" i="16"/>
  <c r="H90" i="23" s="1"/>
  <c r="HI90" i="16"/>
  <c r="G90" i="23" s="1"/>
  <c r="HH90" i="16"/>
  <c r="F90" i="23" s="1"/>
  <c r="HG90" i="16"/>
  <c r="E90" i="23" s="1"/>
  <c r="HF90" i="16"/>
  <c r="D90" i="23" s="1"/>
  <c r="ID89" i="16"/>
  <c r="AB89" i="23" s="1"/>
  <c r="IC89" i="16"/>
  <c r="AA89" i="23" s="1"/>
  <c r="IB89" i="16"/>
  <c r="Z89" i="23" s="1"/>
  <c r="IA89" i="16"/>
  <c r="Y89" i="23" s="1"/>
  <c r="HZ89" i="16"/>
  <c r="X89" i="23" s="1"/>
  <c r="HY89" i="16"/>
  <c r="W89" i="23" s="1"/>
  <c r="HX89" i="16"/>
  <c r="V89" i="23" s="1"/>
  <c r="HW89" i="16"/>
  <c r="U89" i="23" s="1"/>
  <c r="HV89" i="16"/>
  <c r="T89" i="23" s="1"/>
  <c r="S89" i="23"/>
  <c r="HT89" i="16"/>
  <c r="R89" i="23" s="1"/>
  <c r="HS89" i="16"/>
  <c r="Q89" i="23" s="1"/>
  <c r="HR89" i="16"/>
  <c r="P89" i="23" s="1"/>
  <c r="HQ89" i="16"/>
  <c r="O89" i="23" s="1"/>
  <c r="HP89" i="16"/>
  <c r="N89" i="23" s="1"/>
  <c r="HO89" i="16"/>
  <c r="M89" i="23" s="1"/>
  <c r="HN89" i="16"/>
  <c r="L89" i="23" s="1"/>
  <c r="HM89" i="16"/>
  <c r="K89" i="23" s="1"/>
  <c r="HL89" i="16"/>
  <c r="J89" i="23" s="1"/>
  <c r="HK89" i="16"/>
  <c r="I89" i="23" s="1"/>
  <c r="HJ89" i="16"/>
  <c r="H89" i="23" s="1"/>
  <c r="HI89" i="16"/>
  <c r="G89" i="23" s="1"/>
  <c r="HH89" i="16"/>
  <c r="F89" i="23" s="1"/>
  <c r="HG89" i="16"/>
  <c r="E89" i="23" s="1"/>
  <c r="HF89" i="16"/>
  <c r="D89" i="23" s="1"/>
  <c r="ID88" i="16"/>
  <c r="AB88" i="23" s="1"/>
  <c r="IC88" i="16"/>
  <c r="AA88" i="23" s="1"/>
  <c r="IB88" i="16"/>
  <c r="Z88" i="23" s="1"/>
  <c r="IA88" i="16"/>
  <c r="Y88" i="23" s="1"/>
  <c r="HZ88" i="16"/>
  <c r="X88" i="23" s="1"/>
  <c r="HY88" i="16"/>
  <c r="W88" i="23" s="1"/>
  <c r="HX88" i="16"/>
  <c r="V88" i="23" s="1"/>
  <c r="HW88" i="16"/>
  <c r="U88" i="23" s="1"/>
  <c r="HV88" i="16"/>
  <c r="T88" i="23" s="1"/>
  <c r="S88" i="23"/>
  <c r="HT88" i="16"/>
  <c r="R88" i="23" s="1"/>
  <c r="HS88" i="16"/>
  <c r="Q88" i="23" s="1"/>
  <c r="HR88" i="16"/>
  <c r="P88" i="23" s="1"/>
  <c r="HQ88" i="16"/>
  <c r="O88" i="23" s="1"/>
  <c r="HP88" i="16"/>
  <c r="N88" i="23" s="1"/>
  <c r="HO88" i="16"/>
  <c r="M88" i="23" s="1"/>
  <c r="HN88" i="16"/>
  <c r="L88" i="23" s="1"/>
  <c r="HM88" i="16"/>
  <c r="K88" i="23" s="1"/>
  <c r="HL88" i="16"/>
  <c r="J88" i="23" s="1"/>
  <c r="HK88" i="16"/>
  <c r="I88" i="23" s="1"/>
  <c r="HJ88" i="16"/>
  <c r="H88" i="23" s="1"/>
  <c r="HI88" i="16"/>
  <c r="G88" i="23" s="1"/>
  <c r="HH88" i="16"/>
  <c r="F88" i="23" s="1"/>
  <c r="HG88" i="16"/>
  <c r="E88" i="23" s="1"/>
  <c r="HF88" i="16"/>
  <c r="D88" i="23" s="1"/>
  <c r="ID87" i="16"/>
  <c r="AB87" i="23" s="1"/>
  <c r="IC87" i="16"/>
  <c r="AA87" i="23" s="1"/>
  <c r="IB87" i="16"/>
  <c r="Z87" i="23" s="1"/>
  <c r="IA87" i="16"/>
  <c r="Y87" i="23" s="1"/>
  <c r="HZ87" i="16"/>
  <c r="X87" i="23" s="1"/>
  <c r="HY87" i="16"/>
  <c r="W87" i="23" s="1"/>
  <c r="HX87" i="16"/>
  <c r="V87" i="23" s="1"/>
  <c r="HW87" i="16"/>
  <c r="U87" i="23" s="1"/>
  <c r="HV87" i="16"/>
  <c r="T87" i="23" s="1"/>
  <c r="S87" i="23"/>
  <c r="HT87" i="16"/>
  <c r="R87" i="23" s="1"/>
  <c r="HS87" i="16"/>
  <c r="Q87" i="23" s="1"/>
  <c r="HR87" i="16"/>
  <c r="P87" i="23" s="1"/>
  <c r="HQ87" i="16"/>
  <c r="O87" i="23" s="1"/>
  <c r="HP87" i="16"/>
  <c r="N87" i="23" s="1"/>
  <c r="HO87" i="16"/>
  <c r="M87" i="23" s="1"/>
  <c r="HN87" i="16"/>
  <c r="L87" i="23" s="1"/>
  <c r="HM87" i="16"/>
  <c r="K87" i="23" s="1"/>
  <c r="HL87" i="16"/>
  <c r="J87" i="23" s="1"/>
  <c r="HK87" i="16"/>
  <c r="I87" i="23" s="1"/>
  <c r="HJ87" i="16"/>
  <c r="H87" i="23" s="1"/>
  <c r="HI87" i="16"/>
  <c r="G87" i="23" s="1"/>
  <c r="HH87" i="16"/>
  <c r="F87" i="23" s="1"/>
  <c r="HG87" i="16"/>
  <c r="E87" i="23" s="1"/>
  <c r="HF87" i="16"/>
  <c r="D87" i="23" s="1"/>
  <c r="ID86" i="16"/>
  <c r="AB86" i="23" s="1"/>
  <c r="IC86" i="16"/>
  <c r="AA86" i="23" s="1"/>
  <c r="IB86" i="16"/>
  <c r="Z86" i="23" s="1"/>
  <c r="IA86" i="16"/>
  <c r="Y86" i="23" s="1"/>
  <c r="HZ86" i="16"/>
  <c r="X86" i="23" s="1"/>
  <c r="HY86" i="16"/>
  <c r="W86" i="23" s="1"/>
  <c r="HX86" i="16"/>
  <c r="V86" i="23" s="1"/>
  <c r="HW86" i="16"/>
  <c r="U86" i="23" s="1"/>
  <c r="HV86" i="16"/>
  <c r="T86" i="23" s="1"/>
  <c r="S86" i="23"/>
  <c r="HT86" i="16"/>
  <c r="R86" i="23" s="1"/>
  <c r="HS86" i="16"/>
  <c r="Q86" i="23" s="1"/>
  <c r="HR86" i="16"/>
  <c r="P86" i="23" s="1"/>
  <c r="HQ86" i="16"/>
  <c r="O86" i="23" s="1"/>
  <c r="HP86" i="16"/>
  <c r="N86" i="23" s="1"/>
  <c r="HO86" i="16"/>
  <c r="M86" i="23" s="1"/>
  <c r="HN86" i="16"/>
  <c r="L86" i="23" s="1"/>
  <c r="HM86" i="16"/>
  <c r="K86" i="23" s="1"/>
  <c r="HL86" i="16"/>
  <c r="J86" i="23" s="1"/>
  <c r="HK86" i="16"/>
  <c r="I86" i="23" s="1"/>
  <c r="HJ86" i="16"/>
  <c r="H86" i="23" s="1"/>
  <c r="HI86" i="16"/>
  <c r="G86" i="23" s="1"/>
  <c r="HH86" i="16"/>
  <c r="F86" i="23" s="1"/>
  <c r="HG86" i="16"/>
  <c r="E86" i="23" s="1"/>
  <c r="HF86" i="16"/>
  <c r="D86" i="23" s="1"/>
  <c r="ID84" i="16"/>
  <c r="AB84" i="23" s="1"/>
  <c r="IC84" i="16"/>
  <c r="AA84" i="23" s="1"/>
  <c r="IB84" i="16"/>
  <c r="Z84" i="23" s="1"/>
  <c r="IA84" i="16"/>
  <c r="Y84" i="23" s="1"/>
  <c r="HZ84" i="16"/>
  <c r="X84" i="23" s="1"/>
  <c r="HY84" i="16"/>
  <c r="W84" i="23" s="1"/>
  <c r="HX84" i="16"/>
  <c r="V84" i="23" s="1"/>
  <c r="HW84" i="16"/>
  <c r="U84" i="23" s="1"/>
  <c r="HV84" i="16"/>
  <c r="T84" i="23" s="1"/>
  <c r="S84" i="23"/>
  <c r="HT84" i="16"/>
  <c r="R84" i="23" s="1"/>
  <c r="HS84" i="16"/>
  <c r="Q84" i="23" s="1"/>
  <c r="HR84" i="16"/>
  <c r="P84" i="23" s="1"/>
  <c r="HQ84" i="16"/>
  <c r="O84" i="23" s="1"/>
  <c r="HP84" i="16"/>
  <c r="N84" i="23" s="1"/>
  <c r="HO84" i="16"/>
  <c r="M84" i="23" s="1"/>
  <c r="HN84" i="16"/>
  <c r="L84" i="23" s="1"/>
  <c r="HM84" i="16"/>
  <c r="K84" i="23" s="1"/>
  <c r="HL84" i="16"/>
  <c r="J84" i="23" s="1"/>
  <c r="HK84" i="16"/>
  <c r="I84" i="23" s="1"/>
  <c r="HJ84" i="16"/>
  <c r="H84" i="23" s="1"/>
  <c r="HI84" i="16"/>
  <c r="G84" i="23" s="1"/>
  <c r="HH84" i="16"/>
  <c r="F84" i="23" s="1"/>
  <c r="HG84" i="16"/>
  <c r="E84" i="23" s="1"/>
  <c r="HF84" i="16"/>
  <c r="D84" i="23" s="1"/>
  <c r="ID83" i="16"/>
  <c r="AB83" i="23" s="1"/>
  <c r="IC83" i="16"/>
  <c r="AA83" i="23" s="1"/>
  <c r="IB83" i="16"/>
  <c r="Z83" i="23" s="1"/>
  <c r="IA83" i="16"/>
  <c r="Y83" i="23" s="1"/>
  <c r="HZ83" i="16"/>
  <c r="X83" i="23" s="1"/>
  <c r="HY83" i="16"/>
  <c r="W83" i="23" s="1"/>
  <c r="HX83" i="16"/>
  <c r="V83" i="23" s="1"/>
  <c r="HW83" i="16"/>
  <c r="U83" i="23" s="1"/>
  <c r="HV83" i="16"/>
  <c r="T83" i="23" s="1"/>
  <c r="S83" i="23"/>
  <c r="HT83" i="16"/>
  <c r="R83" i="23" s="1"/>
  <c r="HS83" i="16"/>
  <c r="Q83" i="23" s="1"/>
  <c r="HR83" i="16"/>
  <c r="P83" i="23" s="1"/>
  <c r="HQ83" i="16"/>
  <c r="O83" i="23" s="1"/>
  <c r="HP83" i="16"/>
  <c r="N83" i="23" s="1"/>
  <c r="HO83" i="16"/>
  <c r="M83" i="23" s="1"/>
  <c r="HN83" i="16"/>
  <c r="L83" i="23" s="1"/>
  <c r="HM83" i="16"/>
  <c r="K83" i="23" s="1"/>
  <c r="HL83" i="16"/>
  <c r="J83" i="23" s="1"/>
  <c r="HK83" i="16"/>
  <c r="I83" i="23" s="1"/>
  <c r="HJ83" i="16"/>
  <c r="H83" i="23" s="1"/>
  <c r="HI83" i="16"/>
  <c r="G83" i="23" s="1"/>
  <c r="HH83" i="16"/>
  <c r="F83" i="23" s="1"/>
  <c r="HG83" i="16"/>
  <c r="E83" i="23" s="1"/>
  <c r="HF83" i="16"/>
  <c r="D83" i="23" s="1"/>
  <c r="ID82" i="16"/>
  <c r="AB82" i="23" s="1"/>
  <c r="IC82" i="16"/>
  <c r="AA82" i="23" s="1"/>
  <c r="IB82" i="16"/>
  <c r="Z82" i="23" s="1"/>
  <c r="IA82" i="16"/>
  <c r="Y82" i="23" s="1"/>
  <c r="HZ82" i="16"/>
  <c r="X82" i="23" s="1"/>
  <c r="HY82" i="16"/>
  <c r="W82" i="23" s="1"/>
  <c r="HX82" i="16"/>
  <c r="V82" i="23" s="1"/>
  <c r="HW82" i="16"/>
  <c r="U82" i="23" s="1"/>
  <c r="HV82" i="16"/>
  <c r="T82" i="23" s="1"/>
  <c r="S82" i="23"/>
  <c r="HT82" i="16"/>
  <c r="R82" i="23" s="1"/>
  <c r="HS82" i="16"/>
  <c r="Q82" i="23" s="1"/>
  <c r="HR82" i="16"/>
  <c r="P82" i="23" s="1"/>
  <c r="HQ82" i="16"/>
  <c r="O82" i="23" s="1"/>
  <c r="HP82" i="16"/>
  <c r="N82" i="23" s="1"/>
  <c r="HO82" i="16"/>
  <c r="M82" i="23" s="1"/>
  <c r="HN82" i="16"/>
  <c r="L82" i="23" s="1"/>
  <c r="HM82" i="16"/>
  <c r="K82" i="23" s="1"/>
  <c r="HL82" i="16"/>
  <c r="J82" i="23" s="1"/>
  <c r="HK82" i="16"/>
  <c r="I82" i="23" s="1"/>
  <c r="HJ82" i="16"/>
  <c r="H82" i="23" s="1"/>
  <c r="HI82" i="16"/>
  <c r="G82" i="23" s="1"/>
  <c r="HH82" i="16"/>
  <c r="F82" i="23" s="1"/>
  <c r="HG82" i="16"/>
  <c r="E82" i="23" s="1"/>
  <c r="HF82" i="16"/>
  <c r="D82" i="23" s="1"/>
  <c r="ID81" i="16"/>
  <c r="IC81" i="16"/>
  <c r="IB81" i="16"/>
  <c r="IA81" i="16"/>
  <c r="HZ81" i="16"/>
  <c r="HY81" i="16"/>
  <c r="HX81" i="16"/>
  <c r="HW81" i="16"/>
  <c r="HV81" i="16"/>
  <c r="HT81" i="16"/>
  <c r="HS81" i="16"/>
  <c r="HR81" i="16"/>
  <c r="HQ81" i="16"/>
  <c r="HP81" i="16"/>
  <c r="HO81" i="16"/>
  <c r="HN81" i="16"/>
  <c r="HM81" i="16"/>
  <c r="HL81" i="16"/>
  <c r="HK81" i="16"/>
  <c r="HJ81" i="16"/>
  <c r="HI81" i="16"/>
  <c r="HH81" i="16"/>
  <c r="HG81" i="16"/>
  <c r="HF81" i="16"/>
  <c r="ID80" i="16"/>
  <c r="AB80" i="23" s="1"/>
  <c r="IC80" i="16"/>
  <c r="AA80" i="23" s="1"/>
  <c r="IB80" i="16"/>
  <c r="Z80" i="23" s="1"/>
  <c r="IA80" i="16"/>
  <c r="Y80" i="23" s="1"/>
  <c r="HZ80" i="16"/>
  <c r="X80" i="23" s="1"/>
  <c r="HY80" i="16"/>
  <c r="W80" i="23" s="1"/>
  <c r="HX80" i="16"/>
  <c r="V80" i="23" s="1"/>
  <c r="HW80" i="16"/>
  <c r="U80" i="23" s="1"/>
  <c r="HV80" i="16"/>
  <c r="T80" i="23" s="1"/>
  <c r="S80" i="23"/>
  <c r="HT80" i="16"/>
  <c r="R80" i="23" s="1"/>
  <c r="HS80" i="16"/>
  <c r="Q80" i="23" s="1"/>
  <c r="HR80" i="16"/>
  <c r="P80" i="23" s="1"/>
  <c r="HQ80" i="16"/>
  <c r="O80" i="23" s="1"/>
  <c r="HP80" i="16"/>
  <c r="N80" i="23" s="1"/>
  <c r="HO80" i="16"/>
  <c r="M80" i="23" s="1"/>
  <c r="HN80" i="16"/>
  <c r="L80" i="23" s="1"/>
  <c r="HM80" i="16"/>
  <c r="K80" i="23" s="1"/>
  <c r="HL80" i="16"/>
  <c r="J80" i="23" s="1"/>
  <c r="HK80" i="16"/>
  <c r="I80" i="23" s="1"/>
  <c r="HJ80" i="16"/>
  <c r="H80" i="23" s="1"/>
  <c r="HI80" i="16"/>
  <c r="G80" i="23" s="1"/>
  <c r="HH80" i="16"/>
  <c r="F80" i="23" s="1"/>
  <c r="HG80" i="16"/>
  <c r="E80" i="23" s="1"/>
  <c r="HF80" i="16"/>
  <c r="D80" i="23" s="1"/>
  <c r="ID78" i="16"/>
  <c r="AB78" i="23" s="1"/>
  <c r="IC78" i="16"/>
  <c r="AA78" i="23" s="1"/>
  <c r="IB78" i="16"/>
  <c r="Z78" i="23" s="1"/>
  <c r="IA78" i="16"/>
  <c r="Y78" i="23" s="1"/>
  <c r="HZ78" i="16"/>
  <c r="X78" i="23" s="1"/>
  <c r="HY78" i="16"/>
  <c r="W78" i="23" s="1"/>
  <c r="HX78" i="16"/>
  <c r="V78" i="23" s="1"/>
  <c r="HW78" i="16"/>
  <c r="U78" i="23" s="1"/>
  <c r="HV78" i="16"/>
  <c r="T78" i="23" s="1"/>
  <c r="S78" i="23"/>
  <c r="HT78" i="16"/>
  <c r="R78" i="23" s="1"/>
  <c r="HS78" i="16"/>
  <c r="Q78" i="23" s="1"/>
  <c r="HR78" i="16"/>
  <c r="P78" i="23" s="1"/>
  <c r="HQ78" i="16"/>
  <c r="O78" i="23" s="1"/>
  <c r="HP78" i="16"/>
  <c r="N78" i="23" s="1"/>
  <c r="HO78" i="16"/>
  <c r="M78" i="23" s="1"/>
  <c r="HN78" i="16"/>
  <c r="L78" i="23" s="1"/>
  <c r="HM78" i="16"/>
  <c r="K78" i="23" s="1"/>
  <c r="HL78" i="16"/>
  <c r="J78" i="23" s="1"/>
  <c r="HK78" i="16"/>
  <c r="I78" i="23" s="1"/>
  <c r="HJ78" i="16"/>
  <c r="H78" i="23" s="1"/>
  <c r="HI78" i="16"/>
  <c r="G78" i="23" s="1"/>
  <c r="HH78" i="16"/>
  <c r="F78" i="23" s="1"/>
  <c r="HG78" i="16"/>
  <c r="E78" i="23" s="1"/>
  <c r="HF78" i="16"/>
  <c r="D78" i="23" s="1"/>
  <c r="ID77" i="16"/>
  <c r="AB77" i="23" s="1"/>
  <c r="IC77" i="16"/>
  <c r="AA77" i="23" s="1"/>
  <c r="IB77" i="16"/>
  <c r="Z77" i="23" s="1"/>
  <c r="IA77" i="16"/>
  <c r="Y77" i="23" s="1"/>
  <c r="HZ77" i="16"/>
  <c r="X77" i="23" s="1"/>
  <c r="HY77" i="16"/>
  <c r="W77" i="23" s="1"/>
  <c r="HX77" i="16"/>
  <c r="V77" i="23" s="1"/>
  <c r="HW77" i="16"/>
  <c r="U77" i="23" s="1"/>
  <c r="HV77" i="16"/>
  <c r="T77" i="23" s="1"/>
  <c r="S77" i="23"/>
  <c r="HT77" i="16"/>
  <c r="R77" i="23" s="1"/>
  <c r="HS77" i="16"/>
  <c r="Q77" i="23" s="1"/>
  <c r="HR77" i="16"/>
  <c r="P77" i="23" s="1"/>
  <c r="HQ77" i="16"/>
  <c r="O77" i="23" s="1"/>
  <c r="HP77" i="16"/>
  <c r="N77" i="23" s="1"/>
  <c r="HO77" i="16"/>
  <c r="M77" i="23" s="1"/>
  <c r="HN77" i="16"/>
  <c r="L77" i="23" s="1"/>
  <c r="HM77" i="16"/>
  <c r="K77" i="23" s="1"/>
  <c r="HL77" i="16"/>
  <c r="J77" i="23" s="1"/>
  <c r="HK77" i="16"/>
  <c r="I77" i="23" s="1"/>
  <c r="HJ77" i="16"/>
  <c r="H77" i="23" s="1"/>
  <c r="HI77" i="16"/>
  <c r="G77" i="23" s="1"/>
  <c r="HH77" i="16"/>
  <c r="F77" i="23" s="1"/>
  <c r="HG77" i="16"/>
  <c r="E77" i="23" s="1"/>
  <c r="HF77" i="16"/>
  <c r="D77" i="23" s="1"/>
  <c r="ID76" i="16"/>
  <c r="AB76" i="23" s="1"/>
  <c r="IC76" i="16"/>
  <c r="AA76" i="23" s="1"/>
  <c r="IB76" i="16"/>
  <c r="Z76" i="23" s="1"/>
  <c r="IA76" i="16"/>
  <c r="Y76" i="23" s="1"/>
  <c r="HZ76" i="16"/>
  <c r="X76" i="23" s="1"/>
  <c r="HY76" i="16"/>
  <c r="W76" i="23" s="1"/>
  <c r="HX76" i="16"/>
  <c r="V76" i="23" s="1"/>
  <c r="HW76" i="16"/>
  <c r="U76" i="23" s="1"/>
  <c r="HV76" i="16"/>
  <c r="T76" i="23" s="1"/>
  <c r="S76" i="23"/>
  <c r="HT76" i="16"/>
  <c r="R76" i="23" s="1"/>
  <c r="HS76" i="16"/>
  <c r="Q76" i="23" s="1"/>
  <c r="HR76" i="16"/>
  <c r="P76" i="23" s="1"/>
  <c r="HQ76" i="16"/>
  <c r="O76" i="23" s="1"/>
  <c r="HP76" i="16"/>
  <c r="N76" i="23" s="1"/>
  <c r="HO76" i="16"/>
  <c r="M76" i="23" s="1"/>
  <c r="HN76" i="16"/>
  <c r="L76" i="23" s="1"/>
  <c r="HM76" i="16"/>
  <c r="K76" i="23" s="1"/>
  <c r="HL76" i="16"/>
  <c r="J76" i="23" s="1"/>
  <c r="HK76" i="16"/>
  <c r="I76" i="23" s="1"/>
  <c r="HJ76" i="16"/>
  <c r="H76" i="23" s="1"/>
  <c r="HI76" i="16"/>
  <c r="G76" i="23" s="1"/>
  <c r="HH76" i="16"/>
  <c r="F76" i="23" s="1"/>
  <c r="HG76" i="16"/>
  <c r="E76" i="23" s="1"/>
  <c r="HF76" i="16"/>
  <c r="D76" i="23" s="1"/>
  <c r="ID74" i="16"/>
  <c r="AB74" i="23" s="1"/>
  <c r="IC74" i="16"/>
  <c r="AA74" i="23" s="1"/>
  <c r="IB74" i="16"/>
  <c r="Z74" i="23" s="1"/>
  <c r="IA74" i="16"/>
  <c r="Y74" i="23" s="1"/>
  <c r="HZ74" i="16"/>
  <c r="X74" i="23" s="1"/>
  <c r="HY74" i="16"/>
  <c r="W74" i="23" s="1"/>
  <c r="HX74" i="16"/>
  <c r="V74" i="23" s="1"/>
  <c r="HW74" i="16"/>
  <c r="U74" i="23" s="1"/>
  <c r="HV74" i="16"/>
  <c r="T74" i="23" s="1"/>
  <c r="S74" i="23"/>
  <c r="HT74" i="16"/>
  <c r="R74" i="23" s="1"/>
  <c r="HS74" i="16"/>
  <c r="Q74" i="23" s="1"/>
  <c r="HR74" i="16"/>
  <c r="P74" i="23" s="1"/>
  <c r="HQ74" i="16"/>
  <c r="O74" i="23" s="1"/>
  <c r="HP74" i="16"/>
  <c r="N74" i="23" s="1"/>
  <c r="HO74" i="16"/>
  <c r="M74" i="23" s="1"/>
  <c r="HN74" i="16"/>
  <c r="L74" i="23" s="1"/>
  <c r="HM74" i="16"/>
  <c r="K74" i="23" s="1"/>
  <c r="HL74" i="16"/>
  <c r="J74" i="23" s="1"/>
  <c r="HK74" i="16"/>
  <c r="I74" i="23" s="1"/>
  <c r="HJ74" i="16"/>
  <c r="H74" i="23" s="1"/>
  <c r="HI74" i="16"/>
  <c r="G74" i="23" s="1"/>
  <c r="HH74" i="16"/>
  <c r="F74" i="23" s="1"/>
  <c r="HG74" i="16"/>
  <c r="E74" i="23" s="1"/>
  <c r="HF74" i="16"/>
  <c r="D74" i="23" s="1"/>
  <c r="ID73" i="16"/>
  <c r="AB73" i="23" s="1"/>
  <c r="IC73" i="16"/>
  <c r="AA73" i="23" s="1"/>
  <c r="IB73" i="16"/>
  <c r="Z73" i="23" s="1"/>
  <c r="IA73" i="16"/>
  <c r="Y73" i="23" s="1"/>
  <c r="HZ73" i="16"/>
  <c r="X73" i="23" s="1"/>
  <c r="HY73" i="16"/>
  <c r="W73" i="23" s="1"/>
  <c r="HX73" i="16"/>
  <c r="V73" i="23" s="1"/>
  <c r="HW73" i="16"/>
  <c r="U73" i="23" s="1"/>
  <c r="HV73" i="16"/>
  <c r="T73" i="23" s="1"/>
  <c r="S73" i="23"/>
  <c r="HT73" i="16"/>
  <c r="R73" i="23" s="1"/>
  <c r="HS73" i="16"/>
  <c r="Q73" i="23" s="1"/>
  <c r="HR73" i="16"/>
  <c r="P73" i="23" s="1"/>
  <c r="HQ73" i="16"/>
  <c r="O73" i="23" s="1"/>
  <c r="HP73" i="16"/>
  <c r="N73" i="23" s="1"/>
  <c r="HO73" i="16"/>
  <c r="M73" i="23" s="1"/>
  <c r="HN73" i="16"/>
  <c r="L73" i="23" s="1"/>
  <c r="HM73" i="16"/>
  <c r="K73" i="23" s="1"/>
  <c r="HL73" i="16"/>
  <c r="J73" i="23" s="1"/>
  <c r="HK73" i="16"/>
  <c r="I73" i="23" s="1"/>
  <c r="HJ73" i="16"/>
  <c r="H73" i="23" s="1"/>
  <c r="HI73" i="16"/>
  <c r="G73" i="23" s="1"/>
  <c r="HH73" i="16"/>
  <c r="F73" i="23" s="1"/>
  <c r="HG73" i="16"/>
  <c r="E73" i="23" s="1"/>
  <c r="HF73" i="16"/>
  <c r="D73" i="23" s="1"/>
  <c r="ID72" i="16"/>
  <c r="AB72" i="23" s="1"/>
  <c r="IC72" i="16"/>
  <c r="AA72" i="23" s="1"/>
  <c r="IB72" i="16"/>
  <c r="Z72" i="23" s="1"/>
  <c r="IA72" i="16"/>
  <c r="Y72" i="23" s="1"/>
  <c r="HZ72" i="16"/>
  <c r="X72" i="23" s="1"/>
  <c r="HY72" i="16"/>
  <c r="W72" i="23" s="1"/>
  <c r="HX72" i="16"/>
  <c r="V72" i="23" s="1"/>
  <c r="HW72" i="16"/>
  <c r="U72" i="23" s="1"/>
  <c r="HV72" i="16"/>
  <c r="T72" i="23" s="1"/>
  <c r="S72" i="23"/>
  <c r="HT72" i="16"/>
  <c r="R72" i="23" s="1"/>
  <c r="HS72" i="16"/>
  <c r="Q72" i="23" s="1"/>
  <c r="HR72" i="16"/>
  <c r="P72" i="23" s="1"/>
  <c r="HQ72" i="16"/>
  <c r="O72" i="23" s="1"/>
  <c r="HP72" i="16"/>
  <c r="N72" i="23" s="1"/>
  <c r="HO72" i="16"/>
  <c r="M72" i="23" s="1"/>
  <c r="HN72" i="16"/>
  <c r="L72" i="23" s="1"/>
  <c r="HM72" i="16"/>
  <c r="K72" i="23" s="1"/>
  <c r="HL72" i="16"/>
  <c r="J72" i="23" s="1"/>
  <c r="HK72" i="16"/>
  <c r="I72" i="23" s="1"/>
  <c r="HJ72" i="16"/>
  <c r="H72" i="23" s="1"/>
  <c r="HI72" i="16"/>
  <c r="G72" i="23" s="1"/>
  <c r="HH72" i="16"/>
  <c r="F72" i="23" s="1"/>
  <c r="HG72" i="16"/>
  <c r="E72" i="23" s="1"/>
  <c r="HF72" i="16"/>
  <c r="D72" i="23" s="1"/>
  <c r="ID70" i="16"/>
  <c r="AB70" i="23" s="1"/>
  <c r="IC70" i="16"/>
  <c r="AA70" i="23" s="1"/>
  <c r="IB70" i="16"/>
  <c r="Z70" i="23" s="1"/>
  <c r="IA70" i="16"/>
  <c r="Y70" i="23" s="1"/>
  <c r="HZ70" i="16"/>
  <c r="X70" i="23" s="1"/>
  <c r="HY70" i="16"/>
  <c r="W70" i="23" s="1"/>
  <c r="HX70" i="16"/>
  <c r="V70" i="23" s="1"/>
  <c r="HW70" i="16"/>
  <c r="U70" i="23" s="1"/>
  <c r="HV70" i="16"/>
  <c r="T70" i="23" s="1"/>
  <c r="S70" i="23"/>
  <c r="HT70" i="16"/>
  <c r="R70" i="23" s="1"/>
  <c r="HS70" i="16"/>
  <c r="Q70" i="23" s="1"/>
  <c r="HR70" i="16"/>
  <c r="P70" i="23" s="1"/>
  <c r="HQ70" i="16"/>
  <c r="O70" i="23" s="1"/>
  <c r="HP70" i="16"/>
  <c r="N70" i="23" s="1"/>
  <c r="HO70" i="16"/>
  <c r="M70" i="23" s="1"/>
  <c r="HN70" i="16"/>
  <c r="L70" i="23" s="1"/>
  <c r="HM70" i="16"/>
  <c r="K70" i="23" s="1"/>
  <c r="HL70" i="16"/>
  <c r="J70" i="23" s="1"/>
  <c r="HK70" i="16"/>
  <c r="I70" i="23" s="1"/>
  <c r="HJ70" i="16"/>
  <c r="H70" i="23" s="1"/>
  <c r="HI70" i="16"/>
  <c r="G70" i="23" s="1"/>
  <c r="HH70" i="16"/>
  <c r="F70" i="23" s="1"/>
  <c r="HG70" i="16"/>
  <c r="E70" i="23" s="1"/>
  <c r="HF70" i="16"/>
  <c r="D70" i="23" s="1"/>
  <c r="ID69" i="16"/>
  <c r="AB69" i="23" s="1"/>
  <c r="IC69" i="16"/>
  <c r="AA69" i="23" s="1"/>
  <c r="IB69" i="16"/>
  <c r="Z69" i="23" s="1"/>
  <c r="IA69" i="16"/>
  <c r="Y69" i="23" s="1"/>
  <c r="HZ69" i="16"/>
  <c r="X69" i="23" s="1"/>
  <c r="HY69" i="16"/>
  <c r="W69" i="23" s="1"/>
  <c r="HX69" i="16"/>
  <c r="V69" i="23" s="1"/>
  <c r="HW69" i="16"/>
  <c r="U69" i="23" s="1"/>
  <c r="HV69" i="16"/>
  <c r="T69" i="23" s="1"/>
  <c r="S69" i="23"/>
  <c r="HT69" i="16"/>
  <c r="R69" i="23" s="1"/>
  <c r="HS69" i="16"/>
  <c r="Q69" i="23" s="1"/>
  <c r="HR69" i="16"/>
  <c r="P69" i="23" s="1"/>
  <c r="HQ69" i="16"/>
  <c r="O69" i="23" s="1"/>
  <c r="HP69" i="16"/>
  <c r="N69" i="23" s="1"/>
  <c r="HO69" i="16"/>
  <c r="M69" i="23" s="1"/>
  <c r="HN69" i="16"/>
  <c r="L69" i="23" s="1"/>
  <c r="HM69" i="16"/>
  <c r="K69" i="23" s="1"/>
  <c r="HL69" i="16"/>
  <c r="J69" i="23" s="1"/>
  <c r="HK69" i="16"/>
  <c r="I69" i="23" s="1"/>
  <c r="HJ69" i="16"/>
  <c r="H69" i="23" s="1"/>
  <c r="HI69" i="16"/>
  <c r="G69" i="23" s="1"/>
  <c r="HH69" i="16"/>
  <c r="F69" i="23" s="1"/>
  <c r="HG69" i="16"/>
  <c r="E69" i="23" s="1"/>
  <c r="HF69" i="16"/>
  <c r="D69" i="23" s="1"/>
  <c r="ID68" i="16"/>
  <c r="AB68" i="23" s="1"/>
  <c r="IC68" i="16"/>
  <c r="IB68" i="16"/>
  <c r="Z68" i="23" s="1"/>
  <c r="IA68" i="16"/>
  <c r="Y68" i="23" s="1"/>
  <c r="HZ68" i="16"/>
  <c r="X68" i="23" s="1"/>
  <c r="HY68" i="16"/>
  <c r="W68" i="23" s="1"/>
  <c r="HX68" i="16"/>
  <c r="V68" i="23" s="1"/>
  <c r="HW68" i="16"/>
  <c r="U68" i="23" s="1"/>
  <c r="HV68" i="16"/>
  <c r="T68" i="23" s="1"/>
  <c r="S68" i="23"/>
  <c r="HT68" i="16"/>
  <c r="R68" i="23" s="1"/>
  <c r="HS68" i="16"/>
  <c r="Q68" i="23" s="1"/>
  <c r="HR68" i="16"/>
  <c r="P68" i="23" s="1"/>
  <c r="HQ68" i="16"/>
  <c r="O68" i="23" s="1"/>
  <c r="HP68" i="16"/>
  <c r="N68" i="23" s="1"/>
  <c r="HO68" i="16"/>
  <c r="M68" i="23" s="1"/>
  <c r="HN68" i="16"/>
  <c r="L68" i="23" s="1"/>
  <c r="HM68" i="16"/>
  <c r="K68" i="23" s="1"/>
  <c r="HL68" i="16"/>
  <c r="J68" i="23" s="1"/>
  <c r="HK68" i="16"/>
  <c r="I68" i="23" s="1"/>
  <c r="HJ68" i="16"/>
  <c r="H68" i="23" s="1"/>
  <c r="HI68" i="16"/>
  <c r="G68" i="23" s="1"/>
  <c r="HH68" i="16"/>
  <c r="F68" i="23" s="1"/>
  <c r="HG68" i="16"/>
  <c r="E68" i="23" s="1"/>
  <c r="HF68" i="16"/>
  <c r="D68" i="23" s="1"/>
  <c r="ID65" i="16"/>
  <c r="AB65" i="23" s="1"/>
  <c r="IC65" i="16"/>
  <c r="AA65" i="23" s="1"/>
  <c r="IB65" i="16"/>
  <c r="Z65" i="23" s="1"/>
  <c r="IA65" i="16"/>
  <c r="Y65" i="23" s="1"/>
  <c r="HZ65" i="16"/>
  <c r="X65" i="23" s="1"/>
  <c r="HY65" i="16"/>
  <c r="W65" i="23" s="1"/>
  <c r="HX65" i="16"/>
  <c r="V65" i="23" s="1"/>
  <c r="HW65" i="16"/>
  <c r="U65" i="23" s="1"/>
  <c r="HV65" i="16"/>
  <c r="T65" i="23" s="1"/>
  <c r="S65" i="23"/>
  <c r="HT65" i="16"/>
  <c r="R65" i="23" s="1"/>
  <c r="HS65" i="16"/>
  <c r="Q65" i="23" s="1"/>
  <c r="HR65" i="16"/>
  <c r="P65" i="23" s="1"/>
  <c r="HQ65" i="16"/>
  <c r="O65" i="23" s="1"/>
  <c r="HP65" i="16"/>
  <c r="N65" i="23" s="1"/>
  <c r="HO65" i="16"/>
  <c r="M65" i="23" s="1"/>
  <c r="HN65" i="16"/>
  <c r="L65" i="23" s="1"/>
  <c r="HM65" i="16"/>
  <c r="K65" i="23" s="1"/>
  <c r="HL65" i="16"/>
  <c r="J65" i="23" s="1"/>
  <c r="HK65" i="16"/>
  <c r="I65" i="23" s="1"/>
  <c r="HJ65" i="16"/>
  <c r="H65" i="23" s="1"/>
  <c r="HI65" i="16"/>
  <c r="G65" i="23" s="1"/>
  <c r="HH65" i="16"/>
  <c r="F65" i="23" s="1"/>
  <c r="HG65" i="16"/>
  <c r="E65" i="23" s="1"/>
  <c r="HF65" i="16"/>
  <c r="D65" i="23" s="1"/>
  <c r="ID64" i="16"/>
  <c r="AB64" i="23" s="1"/>
  <c r="IC64" i="16"/>
  <c r="AA64" i="23" s="1"/>
  <c r="IB64" i="16"/>
  <c r="Z64" i="23" s="1"/>
  <c r="IA64" i="16"/>
  <c r="Y64" i="23" s="1"/>
  <c r="HZ64" i="16"/>
  <c r="X64" i="23" s="1"/>
  <c r="HY64" i="16"/>
  <c r="W64" i="23" s="1"/>
  <c r="HX64" i="16"/>
  <c r="V64" i="23" s="1"/>
  <c r="HW64" i="16"/>
  <c r="U64" i="23" s="1"/>
  <c r="HV64" i="16"/>
  <c r="T64" i="23" s="1"/>
  <c r="S64" i="23"/>
  <c r="HT64" i="16"/>
  <c r="R64" i="23" s="1"/>
  <c r="HS64" i="16"/>
  <c r="Q64" i="23" s="1"/>
  <c r="HR64" i="16"/>
  <c r="P64" i="23" s="1"/>
  <c r="HQ64" i="16"/>
  <c r="O64" i="23" s="1"/>
  <c r="HP64" i="16"/>
  <c r="N64" i="23" s="1"/>
  <c r="HO64" i="16"/>
  <c r="M64" i="23" s="1"/>
  <c r="HN64" i="16"/>
  <c r="L64" i="23" s="1"/>
  <c r="HM64" i="16"/>
  <c r="K64" i="23" s="1"/>
  <c r="HL64" i="16"/>
  <c r="J64" i="23" s="1"/>
  <c r="HK64" i="16"/>
  <c r="I64" i="23" s="1"/>
  <c r="HJ64" i="16"/>
  <c r="H64" i="23" s="1"/>
  <c r="HI64" i="16"/>
  <c r="G64" i="23" s="1"/>
  <c r="HH64" i="16"/>
  <c r="F64" i="23" s="1"/>
  <c r="HG64" i="16"/>
  <c r="E64" i="23" s="1"/>
  <c r="HF64" i="16"/>
  <c r="D64" i="23" s="1"/>
  <c r="ID63" i="16"/>
  <c r="AB63" i="23" s="1"/>
  <c r="IC63" i="16"/>
  <c r="AA63" i="23" s="1"/>
  <c r="IB63" i="16"/>
  <c r="Z63" i="23" s="1"/>
  <c r="IA63" i="16"/>
  <c r="Y63" i="23" s="1"/>
  <c r="HZ63" i="16"/>
  <c r="X63" i="23" s="1"/>
  <c r="HY63" i="16"/>
  <c r="W63" i="23" s="1"/>
  <c r="HX63" i="16"/>
  <c r="V63" i="23" s="1"/>
  <c r="HW63" i="16"/>
  <c r="U63" i="23" s="1"/>
  <c r="HV63" i="16"/>
  <c r="T63" i="23" s="1"/>
  <c r="S63" i="23"/>
  <c r="HT63" i="16"/>
  <c r="R63" i="23" s="1"/>
  <c r="HS63" i="16"/>
  <c r="Q63" i="23" s="1"/>
  <c r="HR63" i="16"/>
  <c r="P63" i="23" s="1"/>
  <c r="HQ63" i="16"/>
  <c r="O63" i="23" s="1"/>
  <c r="HP63" i="16"/>
  <c r="N63" i="23" s="1"/>
  <c r="HO63" i="16"/>
  <c r="M63" i="23" s="1"/>
  <c r="HN63" i="16"/>
  <c r="L63" i="23" s="1"/>
  <c r="HM63" i="16"/>
  <c r="K63" i="23" s="1"/>
  <c r="HL63" i="16"/>
  <c r="J63" i="23" s="1"/>
  <c r="HK63" i="16"/>
  <c r="I63" i="23" s="1"/>
  <c r="HJ63" i="16"/>
  <c r="H63" i="23" s="1"/>
  <c r="HI63" i="16"/>
  <c r="G63" i="23" s="1"/>
  <c r="HH63" i="16"/>
  <c r="F63" i="23" s="1"/>
  <c r="HG63" i="16"/>
  <c r="E63" i="23" s="1"/>
  <c r="HF63" i="16"/>
  <c r="D63" i="23" s="1"/>
  <c r="ID62" i="16"/>
  <c r="AB62" i="23" s="1"/>
  <c r="IC62" i="16"/>
  <c r="AA62" i="23" s="1"/>
  <c r="IB62" i="16"/>
  <c r="Z62" i="23" s="1"/>
  <c r="IA62" i="16"/>
  <c r="Y62" i="23" s="1"/>
  <c r="HZ62" i="16"/>
  <c r="X62" i="23" s="1"/>
  <c r="HY62" i="16"/>
  <c r="W62" i="23" s="1"/>
  <c r="HX62" i="16"/>
  <c r="V62" i="23" s="1"/>
  <c r="HW62" i="16"/>
  <c r="U62" i="23" s="1"/>
  <c r="HV62" i="16"/>
  <c r="T62" i="23" s="1"/>
  <c r="S62" i="23"/>
  <c r="HT62" i="16"/>
  <c r="R62" i="23" s="1"/>
  <c r="HS62" i="16"/>
  <c r="Q62" i="23" s="1"/>
  <c r="HR62" i="16"/>
  <c r="P62" i="23" s="1"/>
  <c r="HQ62" i="16"/>
  <c r="O62" i="23" s="1"/>
  <c r="HP62" i="16"/>
  <c r="N62" i="23" s="1"/>
  <c r="HO62" i="16"/>
  <c r="M62" i="23" s="1"/>
  <c r="HN62" i="16"/>
  <c r="L62" i="23" s="1"/>
  <c r="HM62" i="16"/>
  <c r="K62" i="23" s="1"/>
  <c r="HL62" i="16"/>
  <c r="J62" i="23" s="1"/>
  <c r="HK62" i="16"/>
  <c r="I62" i="23" s="1"/>
  <c r="HJ62" i="16"/>
  <c r="H62" i="23" s="1"/>
  <c r="HI62" i="16"/>
  <c r="G62" i="23" s="1"/>
  <c r="HH62" i="16"/>
  <c r="F62" i="23" s="1"/>
  <c r="HG62" i="16"/>
  <c r="E62" i="23" s="1"/>
  <c r="HF62" i="16"/>
  <c r="D62" i="23" s="1"/>
  <c r="ID61" i="16"/>
  <c r="AB61" i="23" s="1"/>
  <c r="IC61" i="16"/>
  <c r="AA61" i="23" s="1"/>
  <c r="IB61" i="16"/>
  <c r="Z61" i="23" s="1"/>
  <c r="IA61" i="16"/>
  <c r="Y61" i="23" s="1"/>
  <c r="HZ61" i="16"/>
  <c r="X61" i="23" s="1"/>
  <c r="HY61" i="16"/>
  <c r="W61" i="23" s="1"/>
  <c r="HX61" i="16"/>
  <c r="V61" i="23" s="1"/>
  <c r="HW61" i="16"/>
  <c r="U61" i="23" s="1"/>
  <c r="HV61" i="16"/>
  <c r="T61" i="23" s="1"/>
  <c r="S61" i="23"/>
  <c r="HT61" i="16"/>
  <c r="R61" i="23" s="1"/>
  <c r="HS61" i="16"/>
  <c r="Q61" i="23" s="1"/>
  <c r="HR61" i="16"/>
  <c r="P61" i="23" s="1"/>
  <c r="HQ61" i="16"/>
  <c r="O61" i="23" s="1"/>
  <c r="HP61" i="16"/>
  <c r="N61" i="23" s="1"/>
  <c r="HO61" i="16"/>
  <c r="M61" i="23" s="1"/>
  <c r="HN61" i="16"/>
  <c r="L61" i="23" s="1"/>
  <c r="HM61" i="16"/>
  <c r="K61" i="23" s="1"/>
  <c r="HL61" i="16"/>
  <c r="J61" i="23" s="1"/>
  <c r="HK61" i="16"/>
  <c r="I61" i="23" s="1"/>
  <c r="HJ61" i="16"/>
  <c r="H61" i="23" s="1"/>
  <c r="HI61" i="16"/>
  <c r="G61" i="23" s="1"/>
  <c r="HH61" i="16"/>
  <c r="F61" i="23" s="1"/>
  <c r="HG61" i="16"/>
  <c r="E61" i="23" s="1"/>
  <c r="HF61" i="16"/>
  <c r="D61" i="23" s="1"/>
  <c r="ID59" i="16"/>
  <c r="AB59" i="23" s="1"/>
  <c r="IC59" i="16"/>
  <c r="AA59" i="23" s="1"/>
  <c r="IB59" i="16"/>
  <c r="Z59" i="23" s="1"/>
  <c r="HX59" i="16"/>
  <c r="V59" i="23" s="1"/>
  <c r="HW59" i="16"/>
  <c r="U59" i="23" s="1"/>
  <c r="HV59" i="16"/>
  <c r="T59" i="23" s="1"/>
  <c r="S59" i="23"/>
  <c r="HT59" i="16"/>
  <c r="R59" i="23" s="1"/>
  <c r="HS59" i="16"/>
  <c r="Q59" i="23" s="1"/>
  <c r="HR59" i="16"/>
  <c r="P59" i="23" s="1"/>
  <c r="HQ59" i="16"/>
  <c r="O59" i="23" s="1"/>
  <c r="HP59" i="16"/>
  <c r="N59" i="23" s="1"/>
  <c r="HO59" i="16"/>
  <c r="M59" i="23" s="1"/>
  <c r="HN59" i="16"/>
  <c r="L59" i="23" s="1"/>
  <c r="HM59" i="16"/>
  <c r="K59" i="23" s="1"/>
  <c r="HL59" i="16"/>
  <c r="J59" i="23" s="1"/>
  <c r="HK59" i="16"/>
  <c r="I59" i="23" s="1"/>
  <c r="HJ59" i="16"/>
  <c r="H59" i="23" s="1"/>
  <c r="HI59" i="16"/>
  <c r="G59" i="23" s="1"/>
  <c r="HH59" i="16"/>
  <c r="F59" i="23" s="1"/>
  <c r="HG59" i="16"/>
  <c r="E59" i="23" s="1"/>
  <c r="HF59" i="16"/>
  <c r="D59" i="23" s="1"/>
  <c r="ID58" i="16"/>
  <c r="AB58" i="23" s="1"/>
  <c r="IC58" i="16"/>
  <c r="AA58" i="23" s="1"/>
  <c r="IB58" i="16"/>
  <c r="Z58" i="23" s="1"/>
  <c r="IA58" i="16"/>
  <c r="Y58" i="23" s="1"/>
  <c r="HZ58" i="16"/>
  <c r="X58" i="23" s="1"/>
  <c r="HY58" i="16"/>
  <c r="W58" i="23" s="1"/>
  <c r="HX58" i="16"/>
  <c r="V58" i="23" s="1"/>
  <c r="HW58" i="16"/>
  <c r="U58" i="23" s="1"/>
  <c r="HV58" i="16"/>
  <c r="T58" i="23" s="1"/>
  <c r="S58" i="23"/>
  <c r="HT58" i="16"/>
  <c r="R58" i="23" s="1"/>
  <c r="HR58" i="16"/>
  <c r="P58" i="23" s="1"/>
  <c r="HQ58" i="16"/>
  <c r="O58" i="23" s="1"/>
  <c r="HP58" i="16"/>
  <c r="N58" i="23" s="1"/>
  <c r="HO58" i="16"/>
  <c r="M58" i="23" s="1"/>
  <c r="HN58" i="16"/>
  <c r="L58" i="23" s="1"/>
  <c r="HM58" i="16"/>
  <c r="K58" i="23" s="1"/>
  <c r="HL58" i="16"/>
  <c r="J58" i="23" s="1"/>
  <c r="HK58" i="16"/>
  <c r="I58" i="23" s="1"/>
  <c r="HJ58" i="16"/>
  <c r="H58" i="23" s="1"/>
  <c r="HI58" i="16"/>
  <c r="G58" i="23" s="1"/>
  <c r="HH58" i="16"/>
  <c r="F58" i="23" s="1"/>
  <c r="HG58" i="16"/>
  <c r="E58" i="23" s="1"/>
  <c r="HF58" i="16"/>
  <c r="D58" i="23" s="1"/>
  <c r="ID57" i="16"/>
  <c r="AB57" i="23" s="1"/>
  <c r="IC57" i="16"/>
  <c r="AA57" i="23" s="1"/>
  <c r="IB57" i="16"/>
  <c r="Z57" i="23" s="1"/>
  <c r="IA57" i="16"/>
  <c r="Y57" i="23" s="1"/>
  <c r="HZ57" i="16"/>
  <c r="X57" i="23" s="1"/>
  <c r="HY57" i="16"/>
  <c r="W57" i="23" s="1"/>
  <c r="HX57" i="16"/>
  <c r="V57" i="23" s="1"/>
  <c r="HW57" i="16"/>
  <c r="U57" i="23" s="1"/>
  <c r="HV57" i="16"/>
  <c r="T57" i="23" s="1"/>
  <c r="S57" i="23"/>
  <c r="HT57" i="16"/>
  <c r="R57" i="23" s="1"/>
  <c r="HS57" i="16"/>
  <c r="Q57" i="23" s="1"/>
  <c r="HR57" i="16"/>
  <c r="P57" i="23" s="1"/>
  <c r="HQ57" i="16"/>
  <c r="O57" i="23" s="1"/>
  <c r="HP57" i="16"/>
  <c r="N57" i="23" s="1"/>
  <c r="HO57" i="16"/>
  <c r="M57" i="23" s="1"/>
  <c r="HN57" i="16"/>
  <c r="L57" i="23" s="1"/>
  <c r="HM57" i="16"/>
  <c r="K57" i="23" s="1"/>
  <c r="HL57" i="16"/>
  <c r="J57" i="23" s="1"/>
  <c r="HK57" i="16"/>
  <c r="I57" i="23" s="1"/>
  <c r="HJ57" i="16"/>
  <c r="H57" i="23" s="1"/>
  <c r="HI57" i="16"/>
  <c r="G57" i="23" s="1"/>
  <c r="HH57" i="16"/>
  <c r="F57" i="23" s="1"/>
  <c r="HG57" i="16"/>
  <c r="E57" i="23" s="1"/>
  <c r="HF57" i="16"/>
  <c r="D57" i="23" s="1"/>
  <c r="ID56" i="16"/>
  <c r="AB56" i="23" s="1"/>
  <c r="IC56" i="16"/>
  <c r="AA56" i="23" s="1"/>
  <c r="IB56" i="16"/>
  <c r="Z56" i="23" s="1"/>
  <c r="IA56" i="16"/>
  <c r="Y56" i="23" s="1"/>
  <c r="HZ56" i="16"/>
  <c r="X56" i="23" s="1"/>
  <c r="HY56" i="16"/>
  <c r="W56" i="23" s="1"/>
  <c r="HX56" i="16"/>
  <c r="V56" i="23" s="1"/>
  <c r="HW56" i="16"/>
  <c r="U56" i="23" s="1"/>
  <c r="HV56" i="16"/>
  <c r="T56" i="23" s="1"/>
  <c r="S56" i="23"/>
  <c r="HT56" i="16"/>
  <c r="R56" i="23" s="1"/>
  <c r="HS56" i="16"/>
  <c r="Q56" i="23" s="1"/>
  <c r="HR56" i="16"/>
  <c r="P56" i="23" s="1"/>
  <c r="HQ56" i="16"/>
  <c r="O56" i="23" s="1"/>
  <c r="HP56" i="16"/>
  <c r="N56" i="23" s="1"/>
  <c r="HO56" i="16"/>
  <c r="M56" i="23" s="1"/>
  <c r="HN56" i="16"/>
  <c r="L56" i="23" s="1"/>
  <c r="HM56" i="16"/>
  <c r="K56" i="23" s="1"/>
  <c r="HL56" i="16"/>
  <c r="J56" i="23" s="1"/>
  <c r="HK56" i="16"/>
  <c r="I56" i="23" s="1"/>
  <c r="HJ56" i="16"/>
  <c r="H56" i="23" s="1"/>
  <c r="HI56" i="16"/>
  <c r="G56" i="23" s="1"/>
  <c r="HH56" i="16"/>
  <c r="F56" i="23" s="1"/>
  <c r="HG56" i="16"/>
  <c r="E56" i="23" s="1"/>
  <c r="HF56" i="16"/>
  <c r="D56" i="23" s="1"/>
  <c r="ID55" i="16"/>
  <c r="AB55" i="23" s="1"/>
  <c r="IC55" i="16"/>
  <c r="AA55" i="23" s="1"/>
  <c r="IB55" i="16"/>
  <c r="Z55" i="23" s="1"/>
  <c r="IA55" i="16"/>
  <c r="Y55" i="23" s="1"/>
  <c r="HZ55" i="16"/>
  <c r="X55" i="23" s="1"/>
  <c r="HY55" i="16"/>
  <c r="W55" i="23" s="1"/>
  <c r="HX55" i="16"/>
  <c r="V55" i="23" s="1"/>
  <c r="HW55" i="16"/>
  <c r="U55" i="23" s="1"/>
  <c r="HV55" i="16"/>
  <c r="T55" i="23" s="1"/>
  <c r="S55" i="23"/>
  <c r="HT55" i="16"/>
  <c r="R55" i="23" s="1"/>
  <c r="HS55" i="16"/>
  <c r="Q55" i="23" s="1"/>
  <c r="HR55" i="16"/>
  <c r="P55" i="23" s="1"/>
  <c r="HQ55" i="16"/>
  <c r="O55" i="23" s="1"/>
  <c r="HP55" i="16"/>
  <c r="N55" i="23" s="1"/>
  <c r="HO55" i="16"/>
  <c r="M55" i="23" s="1"/>
  <c r="HN55" i="16"/>
  <c r="L55" i="23" s="1"/>
  <c r="HM55" i="16"/>
  <c r="K55" i="23" s="1"/>
  <c r="HL55" i="16"/>
  <c r="J55" i="23" s="1"/>
  <c r="HK55" i="16"/>
  <c r="I55" i="23" s="1"/>
  <c r="HJ55" i="16"/>
  <c r="H55" i="23" s="1"/>
  <c r="HI55" i="16"/>
  <c r="G55" i="23" s="1"/>
  <c r="HH55" i="16"/>
  <c r="F55" i="23" s="1"/>
  <c r="HG55" i="16"/>
  <c r="E55" i="23" s="1"/>
  <c r="HF55" i="16"/>
  <c r="D55" i="23" s="1"/>
  <c r="ID54" i="16"/>
  <c r="AB54" i="23" s="1"/>
  <c r="IC54" i="16"/>
  <c r="AA54" i="23" s="1"/>
  <c r="IB54" i="16"/>
  <c r="Z54" i="23" s="1"/>
  <c r="IA54" i="16"/>
  <c r="Y54" i="23" s="1"/>
  <c r="HZ54" i="16"/>
  <c r="X54" i="23" s="1"/>
  <c r="HY54" i="16"/>
  <c r="W54" i="23" s="1"/>
  <c r="HX54" i="16"/>
  <c r="V54" i="23" s="1"/>
  <c r="HW54" i="16"/>
  <c r="U54" i="23" s="1"/>
  <c r="HV54" i="16"/>
  <c r="T54" i="23" s="1"/>
  <c r="S54" i="23"/>
  <c r="HT54" i="16"/>
  <c r="R54" i="23" s="1"/>
  <c r="HS54" i="16"/>
  <c r="Q54" i="23" s="1"/>
  <c r="HR54" i="16"/>
  <c r="P54" i="23" s="1"/>
  <c r="HQ54" i="16"/>
  <c r="O54" i="23" s="1"/>
  <c r="HP54" i="16"/>
  <c r="N54" i="23" s="1"/>
  <c r="HO54" i="16"/>
  <c r="M54" i="23" s="1"/>
  <c r="HN54" i="16"/>
  <c r="L54" i="23" s="1"/>
  <c r="HM54" i="16"/>
  <c r="K54" i="23" s="1"/>
  <c r="HL54" i="16"/>
  <c r="J54" i="23" s="1"/>
  <c r="HK54" i="16"/>
  <c r="I54" i="23" s="1"/>
  <c r="HJ54" i="16"/>
  <c r="H54" i="23" s="1"/>
  <c r="HI54" i="16"/>
  <c r="G54" i="23" s="1"/>
  <c r="HH54" i="16"/>
  <c r="F54" i="23" s="1"/>
  <c r="HG54" i="16"/>
  <c r="E54" i="23" s="1"/>
  <c r="HF54" i="16"/>
  <c r="D54" i="23" s="1"/>
  <c r="ID53" i="16"/>
  <c r="AB53" i="23" s="1"/>
  <c r="IC53" i="16"/>
  <c r="AA53" i="23" s="1"/>
  <c r="IB53" i="16"/>
  <c r="Z53" i="23" s="1"/>
  <c r="IA53" i="16"/>
  <c r="Y53" i="23" s="1"/>
  <c r="HZ53" i="16"/>
  <c r="X53" i="23" s="1"/>
  <c r="HY53" i="16"/>
  <c r="W53" i="23" s="1"/>
  <c r="HX53" i="16"/>
  <c r="V53" i="23" s="1"/>
  <c r="HW53" i="16"/>
  <c r="U53" i="23" s="1"/>
  <c r="HV53" i="16"/>
  <c r="T53" i="23" s="1"/>
  <c r="S53" i="23"/>
  <c r="HT53" i="16"/>
  <c r="R53" i="23" s="1"/>
  <c r="HS53" i="16"/>
  <c r="Q53" i="23" s="1"/>
  <c r="HR53" i="16"/>
  <c r="P53" i="23" s="1"/>
  <c r="HQ53" i="16"/>
  <c r="O53" i="23" s="1"/>
  <c r="HP53" i="16"/>
  <c r="N53" i="23" s="1"/>
  <c r="HO53" i="16"/>
  <c r="M53" i="23" s="1"/>
  <c r="HN53" i="16"/>
  <c r="L53" i="23" s="1"/>
  <c r="HM53" i="16"/>
  <c r="K53" i="23" s="1"/>
  <c r="HL53" i="16"/>
  <c r="J53" i="23" s="1"/>
  <c r="HK53" i="16"/>
  <c r="I53" i="23" s="1"/>
  <c r="HJ53" i="16"/>
  <c r="H53" i="23" s="1"/>
  <c r="HI53" i="16"/>
  <c r="G53" i="23" s="1"/>
  <c r="HH53" i="16"/>
  <c r="F53" i="23" s="1"/>
  <c r="HG53" i="16"/>
  <c r="E53" i="23" s="1"/>
  <c r="HF53" i="16"/>
  <c r="D53" i="23" s="1"/>
  <c r="ID52" i="16"/>
  <c r="AB52" i="23" s="1"/>
  <c r="IC52" i="16"/>
  <c r="AA52" i="23" s="1"/>
  <c r="IB52" i="16"/>
  <c r="Z52" i="23" s="1"/>
  <c r="IA52" i="16"/>
  <c r="Y52" i="23" s="1"/>
  <c r="HZ52" i="16"/>
  <c r="X52" i="23" s="1"/>
  <c r="HY52" i="16"/>
  <c r="W52" i="23" s="1"/>
  <c r="HX52" i="16"/>
  <c r="V52" i="23" s="1"/>
  <c r="HW52" i="16"/>
  <c r="U52" i="23" s="1"/>
  <c r="HV52" i="16"/>
  <c r="T52" i="23" s="1"/>
  <c r="S52" i="23"/>
  <c r="HT52" i="16"/>
  <c r="R52" i="23" s="1"/>
  <c r="HS52" i="16"/>
  <c r="Q52" i="23" s="1"/>
  <c r="HR52" i="16"/>
  <c r="P52" i="23" s="1"/>
  <c r="HQ52" i="16"/>
  <c r="O52" i="23" s="1"/>
  <c r="HP52" i="16"/>
  <c r="N52" i="23" s="1"/>
  <c r="HO52" i="16"/>
  <c r="M52" i="23" s="1"/>
  <c r="HN52" i="16"/>
  <c r="L52" i="23" s="1"/>
  <c r="HM52" i="16"/>
  <c r="K52" i="23" s="1"/>
  <c r="HL52" i="16"/>
  <c r="J52" i="23" s="1"/>
  <c r="HK52" i="16"/>
  <c r="I52" i="23" s="1"/>
  <c r="HJ52" i="16"/>
  <c r="H52" i="23" s="1"/>
  <c r="HI52" i="16"/>
  <c r="G52" i="23" s="1"/>
  <c r="HH52" i="16"/>
  <c r="F52" i="23" s="1"/>
  <c r="HG52" i="16"/>
  <c r="E52" i="23" s="1"/>
  <c r="HF52" i="16"/>
  <c r="D52" i="23" s="1"/>
  <c r="ID51" i="16"/>
  <c r="AB51" i="23" s="1"/>
  <c r="IC51" i="16"/>
  <c r="AA51" i="23" s="1"/>
  <c r="IB51" i="16"/>
  <c r="Z51" i="23" s="1"/>
  <c r="IA51" i="16"/>
  <c r="Y51" i="23" s="1"/>
  <c r="HZ51" i="16"/>
  <c r="X51" i="23" s="1"/>
  <c r="HY51" i="16"/>
  <c r="W51" i="23" s="1"/>
  <c r="HX51" i="16"/>
  <c r="V51" i="23" s="1"/>
  <c r="HW51" i="16"/>
  <c r="U51" i="23" s="1"/>
  <c r="HV51" i="16"/>
  <c r="T51" i="23" s="1"/>
  <c r="S51" i="23"/>
  <c r="HT51" i="16"/>
  <c r="R51" i="23" s="1"/>
  <c r="HS51" i="16"/>
  <c r="Q51" i="23" s="1"/>
  <c r="HR51" i="16"/>
  <c r="P51" i="23" s="1"/>
  <c r="HQ51" i="16"/>
  <c r="O51" i="23" s="1"/>
  <c r="HP51" i="16"/>
  <c r="N51" i="23" s="1"/>
  <c r="HO51" i="16"/>
  <c r="M51" i="23" s="1"/>
  <c r="HN51" i="16"/>
  <c r="L51" i="23" s="1"/>
  <c r="HM51" i="16"/>
  <c r="K51" i="23" s="1"/>
  <c r="HL51" i="16"/>
  <c r="J51" i="23" s="1"/>
  <c r="HK51" i="16"/>
  <c r="I51" i="23" s="1"/>
  <c r="HJ51" i="16"/>
  <c r="H51" i="23" s="1"/>
  <c r="HI51" i="16"/>
  <c r="G51" i="23" s="1"/>
  <c r="HH51" i="16"/>
  <c r="F51" i="23" s="1"/>
  <c r="HG51" i="16"/>
  <c r="E51" i="23" s="1"/>
  <c r="HF51" i="16"/>
  <c r="D51" i="23" s="1"/>
  <c r="ID50" i="16"/>
  <c r="AB50" i="23" s="1"/>
  <c r="IC50" i="16"/>
  <c r="AA50" i="23" s="1"/>
  <c r="IB50" i="16"/>
  <c r="Z50" i="23" s="1"/>
  <c r="IA50" i="16"/>
  <c r="Y50" i="23" s="1"/>
  <c r="HZ50" i="16"/>
  <c r="X50" i="23" s="1"/>
  <c r="HY50" i="16"/>
  <c r="W50" i="23" s="1"/>
  <c r="HX50" i="16"/>
  <c r="V50" i="23" s="1"/>
  <c r="HW50" i="16"/>
  <c r="U50" i="23" s="1"/>
  <c r="HV50" i="16"/>
  <c r="T50" i="23" s="1"/>
  <c r="S50" i="23"/>
  <c r="HT50" i="16"/>
  <c r="R50" i="23" s="1"/>
  <c r="HS50" i="16"/>
  <c r="Q50" i="23" s="1"/>
  <c r="HR50" i="16"/>
  <c r="P50" i="23" s="1"/>
  <c r="HQ50" i="16"/>
  <c r="O50" i="23" s="1"/>
  <c r="HP50" i="16"/>
  <c r="N50" i="23" s="1"/>
  <c r="HO50" i="16"/>
  <c r="M50" i="23" s="1"/>
  <c r="HN50" i="16"/>
  <c r="L50" i="23" s="1"/>
  <c r="HM50" i="16"/>
  <c r="K50" i="23" s="1"/>
  <c r="HL50" i="16"/>
  <c r="J50" i="23" s="1"/>
  <c r="HK50" i="16"/>
  <c r="I50" i="23" s="1"/>
  <c r="HJ50" i="16"/>
  <c r="H50" i="23" s="1"/>
  <c r="HI50" i="16"/>
  <c r="G50" i="23" s="1"/>
  <c r="HH50" i="16"/>
  <c r="F50" i="23" s="1"/>
  <c r="HG50" i="16"/>
  <c r="E50" i="23" s="1"/>
  <c r="HF50" i="16"/>
  <c r="D50" i="23" s="1"/>
  <c r="ID49" i="16"/>
  <c r="AB49" i="23" s="1"/>
  <c r="IC49" i="16"/>
  <c r="AA49" i="23" s="1"/>
  <c r="IB49" i="16"/>
  <c r="Z49" i="23" s="1"/>
  <c r="IA49" i="16"/>
  <c r="Y49" i="23" s="1"/>
  <c r="HZ49" i="16"/>
  <c r="X49" i="23" s="1"/>
  <c r="HY49" i="16"/>
  <c r="W49" i="23" s="1"/>
  <c r="HX49" i="16"/>
  <c r="V49" i="23" s="1"/>
  <c r="HW49" i="16"/>
  <c r="U49" i="23" s="1"/>
  <c r="HV49" i="16"/>
  <c r="T49" i="23" s="1"/>
  <c r="S49" i="23"/>
  <c r="HT49" i="16"/>
  <c r="R49" i="23" s="1"/>
  <c r="HS49" i="16"/>
  <c r="Q49" i="23" s="1"/>
  <c r="HR49" i="16"/>
  <c r="P49" i="23" s="1"/>
  <c r="HQ49" i="16"/>
  <c r="O49" i="23" s="1"/>
  <c r="HP49" i="16"/>
  <c r="N49" i="23" s="1"/>
  <c r="HO49" i="16"/>
  <c r="M49" i="23" s="1"/>
  <c r="HN49" i="16"/>
  <c r="L49" i="23" s="1"/>
  <c r="HM49" i="16"/>
  <c r="K49" i="23" s="1"/>
  <c r="HL49" i="16"/>
  <c r="J49" i="23" s="1"/>
  <c r="HK49" i="16"/>
  <c r="I49" i="23" s="1"/>
  <c r="HJ49" i="16"/>
  <c r="H49" i="23" s="1"/>
  <c r="HI49" i="16"/>
  <c r="G49" i="23" s="1"/>
  <c r="HH49" i="16"/>
  <c r="F49" i="23" s="1"/>
  <c r="HG49" i="16"/>
  <c r="E49" i="23" s="1"/>
  <c r="HF49" i="16"/>
  <c r="D49" i="23" s="1"/>
  <c r="ID46" i="16"/>
  <c r="AB46" i="23" s="1"/>
  <c r="IC46" i="16"/>
  <c r="AA46" i="23" s="1"/>
  <c r="IB46" i="16"/>
  <c r="Z46" i="23" s="1"/>
  <c r="IA46" i="16"/>
  <c r="Y46" i="23" s="1"/>
  <c r="HZ46" i="16"/>
  <c r="X46" i="23" s="1"/>
  <c r="HY46" i="16"/>
  <c r="W46" i="23" s="1"/>
  <c r="HX46" i="16"/>
  <c r="V46" i="23" s="1"/>
  <c r="HW46" i="16"/>
  <c r="U46" i="23" s="1"/>
  <c r="HV46" i="16"/>
  <c r="T46" i="23" s="1"/>
  <c r="S46" i="23"/>
  <c r="HT46" i="16"/>
  <c r="R46" i="23" s="1"/>
  <c r="HS46" i="16"/>
  <c r="Q46" i="23" s="1"/>
  <c r="HR46" i="16"/>
  <c r="P46" i="23" s="1"/>
  <c r="HQ46" i="16"/>
  <c r="O46" i="23" s="1"/>
  <c r="HP46" i="16"/>
  <c r="N46" i="23" s="1"/>
  <c r="HO46" i="16"/>
  <c r="M46" i="23" s="1"/>
  <c r="HN46" i="16"/>
  <c r="L46" i="23" s="1"/>
  <c r="HM46" i="16"/>
  <c r="K46" i="23" s="1"/>
  <c r="HL46" i="16"/>
  <c r="J46" i="23" s="1"/>
  <c r="HK46" i="16"/>
  <c r="I46" i="23" s="1"/>
  <c r="HJ46" i="16"/>
  <c r="H46" i="23" s="1"/>
  <c r="HI46" i="16"/>
  <c r="G46" i="23" s="1"/>
  <c r="HH46" i="16"/>
  <c r="F46" i="23" s="1"/>
  <c r="HG46" i="16"/>
  <c r="E46" i="23" s="1"/>
  <c r="HF46" i="16"/>
  <c r="D46" i="23" s="1"/>
  <c r="ID45" i="16"/>
  <c r="AB45" i="23" s="1"/>
  <c r="IC45" i="16"/>
  <c r="AA45" i="23" s="1"/>
  <c r="IB45" i="16"/>
  <c r="Z45" i="23" s="1"/>
  <c r="IA45" i="16"/>
  <c r="Y45" i="23" s="1"/>
  <c r="HZ45" i="16"/>
  <c r="X45" i="23" s="1"/>
  <c r="HY45" i="16"/>
  <c r="W45" i="23" s="1"/>
  <c r="HX45" i="16"/>
  <c r="V45" i="23" s="1"/>
  <c r="HW45" i="16"/>
  <c r="U45" i="23" s="1"/>
  <c r="HV45" i="16"/>
  <c r="T45" i="23" s="1"/>
  <c r="S45" i="23"/>
  <c r="HT45" i="16"/>
  <c r="R45" i="23" s="1"/>
  <c r="HS45" i="16"/>
  <c r="Q45" i="23" s="1"/>
  <c r="HR45" i="16"/>
  <c r="P45" i="23" s="1"/>
  <c r="HQ45" i="16"/>
  <c r="O45" i="23" s="1"/>
  <c r="HP45" i="16"/>
  <c r="N45" i="23" s="1"/>
  <c r="HO45" i="16"/>
  <c r="M45" i="23" s="1"/>
  <c r="HN45" i="16"/>
  <c r="L45" i="23" s="1"/>
  <c r="HM45" i="16"/>
  <c r="K45" i="23" s="1"/>
  <c r="HL45" i="16"/>
  <c r="J45" i="23" s="1"/>
  <c r="HK45" i="16"/>
  <c r="I45" i="23" s="1"/>
  <c r="HJ45" i="16"/>
  <c r="H45" i="23" s="1"/>
  <c r="HI45" i="16"/>
  <c r="G45" i="23" s="1"/>
  <c r="HH45" i="16"/>
  <c r="F45" i="23" s="1"/>
  <c r="HG45" i="16"/>
  <c r="E45" i="23" s="1"/>
  <c r="HF45" i="16"/>
  <c r="D45" i="23" s="1"/>
  <c r="ID44" i="16"/>
  <c r="AB44" i="23" s="1"/>
  <c r="IC44" i="16"/>
  <c r="AA44" i="23" s="1"/>
  <c r="IB44" i="16"/>
  <c r="Z44" i="23" s="1"/>
  <c r="IA44" i="16"/>
  <c r="Y44" i="23" s="1"/>
  <c r="HZ44" i="16"/>
  <c r="X44" i="23" s="1"/>
  <c r="HY44" i="16"/>
  <c r="W44" i="23" s="1"/>
  <c r="HX44" i="16"/>
  <c r="V44" i="23" s="1"/>
  <c r="HW44" i="16"/>
  <c r="U44" i="23" s="1"/>
  <c r="HV44" i="16"/>
  <c r="T44" i="23" s="1"/>
  <c r="S44" i="23"/>
  <c r="HT44" i="16"/>
  <c r="R44" i="23" s="1"/>
  <c r="HS44" i="16"/>
  <c r="Q44" i="23" s="1"/>
  <c r="HR44" i="16"/>
  <c r="P44" i="23" s="1"/>
  <c r="HQ44" i="16"/>
  <c r="O44" i="23" s="1"/>
  <c r="HP44" i="16"/>
  <c r="N44" i="23" s="1"/>
  <c r="HO44" i="16"/>
  <c r="M44" i="23" s="1"/>
  <c r="HN44" i="16"/>
  <c r="L44" i="23" s="1"/>
  <c r="HM44" i="16"/>
  <c r="K44" i="23" s="1"/>
  <c r="HL44" i="16"/>
  <c r="J44" i="23" s="1"/>
  <c r="HK44" i="16"/>
  <c r="I44" i="23" s="1"/>
  <c r="HJ44" i="16"/>
  <c r="H44" i="23" s="1"/>
  <c r="HI44" i="16"/>
  <c r="G44" i="23" s="1"/>
  <c r="HH44" i="16"/>
  <c r="F44" i="23" s="1"/>
  <c r="HG44" i="16"/>
  <c r="E44" i="23" s="1"/>
  <c r="HF44" i="16"/>
  <c r="D44" i="23" s="1"/>
  <c r="ID43" i="16"/>
  <c r="AB43" i="23" s="1"/>
  <c r="IC43" i="16"/>
  <c r="AA43" i="23" s="1"/>
  <c r="IB43" i="16"/>
  <c r="Z43" i="23" s="1"/>
  <c r="IA43" i="16"/>
  <c r="Y43" i="23" s="1"/>
  <c r="HZ43" i="16"/>
  <c r="X43" i="23" s="1"/>
  <c r="HY43" i="16"/>
  <c r="W43" i="23" s="1"/>
  <c r="HX43" i="16"/>
  <c r="V43" i="23" s="1"/>
  <c r="HW43" i="16"/>
  <c r="U43" i="23" s="1"/>
  <c r="HV43" i="16"/>
  <c r="T43" i="23" s="1"/>
  <c r="S43" i="23"/>
  <c r="HT43" i="16"/>
  <c r="R43" i="23" s="1"/>
  <c r="HS43" i="16"/>
  <c r="Q43" i="23" s="1"/>
  <c r="HR43" i="16"/>
  <c r="P43" i="23" s="1"/>
  <c r="HQ43" i="16"/>
  <c r="O43" i="23" s="1"/>
  <c r="HP43" i="16"/>
  <c r="N43" i="23" s="1"/>
  <c r="HO43" i="16"/>
  <c r="M43" i="23" s="1"/>
  <c r="HN43" i="16"/>
  <c r="L43" i="23" s="1"/>
  <c r="HM43" i="16"/>
  <c r="K43" i="23" s="1"/>
  <c r="HL43" i="16"/>
  <c r="J43" i="23" s="1"/>
  <c r="HK43" i="16"/>
  <c r="I43" i="23" s="1"/>
  <c r="HJ43" i="16"/>
  <c r="H43" i="23" s="1"/>
  <c r="HI43" i="16"/>
  <c r="G43" i="23" s="1"/>
  <c r="HH43" i="16"/>
  <c r="F43" i="23" s="1"/>
  <c r="HG43" i="16"/>
  <c r="E43" i="23" s="1"/>
  <c r="HF43" i="16"/>
  <c r="D43" i="23" s="1"/>
  <c r="ID42" i="16"/>
  <c r="AB42" i="23" s="1"/>
  <c r="IC42" i="16"/>
  <c r="AA42" i="23" s="1"/>
  <c r="IB42" i="16"/>
  <c r="Z42" i="23" s="1"/>
  <c r="IA42" i="16"/>
  <c r="Y42" i="23" s="1"/>
  <c r="HZ42" i="16"/>
  <c r="X42" i="23" s="1"/>
  <c r="HY42" i="16"/>
  <c r="W42" i="23" s="1"/>
  <c r="HX42" i="16"/>
  <c r="V42" i="23" s="1"/>
  <c r="HW42" i="16"/>
  <c r="U42" i="23" s="1"/>
  <c r="HV42" i="16"/>
  <c r="T42" i="23" s="1"/>
  <c r="S42" i="23"/>
  <c r="HT42" i="16"/>
  <c r="R42" i="23" s="1"/>
  <c r="HS42" i="16"/>
  <c r="Q42" i="23" s="1"/>
  <c r="HR42" i="16"/>
  <c r="P42" i="23" s="1"/>
  <c r="HQ42" i="16"/>
  <c r="O42" i="23" s="1"/>
  <c r="HP42" i="16"/>
  <c r="N42" i="23" s="1"/>
  <c r="HO42" i="16"/>
  <c r="M42" i="23" s="1"/>
  <c r="HN42" i="16"/>
  <c r="L42" i="23" s="1"/>
  <c r="HM42" i="16"/>
  <c r="K42" i="23" s="1"/>
  <c r="HL42" i="16"/>
  <c r="J42" i="23" s="1"/>
  <c r="HK42" i="16"/>
  <c r="I42" i="23" s="1"/>
  <c r="HJ42" i="16"/>
  <c r="H42" i="23" s="1"/>
  <c r="HI42" i="16"/>
  <c r="G42" i="23" s="1"/>
  <c r="HH42" i="16"/>
  <c r="F42" i="23" s="1"/>
  <c r="HG42" i="16"/>
  <c r="E42" i="23" s="1"/>
  <c r="HF42" i="16"/>
  <c r="D42" i="23" s="1"/>
  <c r="ID41" i="16"/>
  <c r="AB41" i="23" s="1"/>
  <c r="IC41" i="16"/>
  <c r="AA41" i="23" s="1"/>
  <c r="IB41" i="16"/>
  <c r="Z41" i="23" s="1"/>
  <c r="IA41" i="16"/>
  <c r="Y41" i="23" s="1"/>
  <c r="HZ41" i="16"/>
  <c r="X41" i="23" s="1"/>
  <c r="HY41" i="16"/>
  <c r="W41" i="23" s="1"/>
  <c r="HX41" i="16"/>
  <c r="V41" i="23" s="1"/>
  <c r="HW41" i="16"/>
  <c r="U41" i="23" s="1"/>
  <c r="HV41" i="16"/>
  <c r="T41" i="23" s="1"/>
  <c r="S41" i="23"/>
  <c r="HT41" i="16"/>
  <c r="R41" i="23" s="1"/>
  <c r="HS41" i="16"/>
  <c r="Q41" i="23" s="1"/>
  <c r="HR41" i="16"/>
  <c r="P41" i="23" s="1"/>
  <c r="HQ41" i="16"/>
  <c r="O41" i="23" s="1"/>
  <c r="HP41" i="16"/>
  <c r="N41" i="23" s="1"/>
  <c r="HO41" i="16"/>
  <c r="M41" i="23" s="1"/>
  <c r="HN41" i="16"/>
  <c r="L41" i="23" s="1"/>
  <c r="HM41" i="16"/>
  <c r="K41" i="23" s="1"/>
  <c r="HL41" i="16"/>
  <c r="J41" i="23" s="1"/>
  <c r="HK41" i="16"/>
  <c r="I41" i="23" s="1"/>
  <c r="HJ41" i="16"/>
  <c r="H41" i="23" s="1"/>
  <c r="HI41" i="16"/>
  <c r="G41" i="23" s="1"/>
  <c r="HH41" i="16"/>
  <c r="F41" i="23" s="1"/>
  <c r="HG41" i="16"/>
  <c r="E41" i="23" s="1"/>
  <c r="HF41" i="16"/>
  <c r="D41" i="23" s="1"/>
  <c r="ID40" i="16"/>
  <c r="AB40" i="23" s="1"/>
  <c r="IC40" i="16"/>
  <c r="AA40" i="23" s="1"/>
  <c r="IB40" i="16"/>
  <c r="Z40" i="23" s="1"/>
  <c r="IA40" i="16"/>
  <c r="Y40" i="23" s="1"/>
  <c r="HZ40" i="16"/>
  <c r="X40" i="23" s="1"/>
  <c r="HY40" i="16"/>
  <c r="W40" i="23" s="1"/>
  <c r="HX40" i="16"/>
  <c r="V40" i="23" s="1"/>
  <c r="U40" i="23"/>
  <c r="HV40" i="16"/>
  <c r="T40" i="23" s="1"/>
  <c r="S40" i="23"/>
  <c r="HT40" i="16"/>
  <c r="R40" i="23" s="1"/>
  <c r="HS40" i="16"/>
  <c r="Q40" i="23" s="1"/>
  <c r="HR40" i="16"/>
  <c r="P40" i="23" s="1"/>
  <c r="HQ40" i="16"/>
  <c r="O40" i="23" s="1"/>
  <c r="HP40" i="16"/>
  <c r="N40" i="23" s="1"/>
  <c r="HO40" i="16"/>
  <c r="M40" i="23" s="1"/>
  <c r="HN40" i="16"/>
  <c r="L40" i="23" s="1"/>
  <c r="HM40" i="16"/>
  <c r="K40" i="23" s="1"/>
  <c r="HL40" i="16"/>
  <c r="J40" i="23" s="1"/>
  <c r="HK40" i="16"/>
  <c r="I40" i="23" s="1"/>
  <c r="HJ40" i="16"/>
  <c r="H40" i="23" s="1"/>
  <c r="HI40" i="16"/>
  <c r="G40" i="23" s="1"/>
  <c r="HH40" i="16"/>
  <c r="F40" i="23" s="1"/>
  <c r="HG40" i="16"/>
  <c r="E40" i="23" s="1"/>
  <c r="HF40" i="16"/>
  <c r="D40" i="23" s="1"/>
  <c r="ID39" i="16"/>
  <c r="AB39" i="23" s="1"/>
  <c r="IC39" i="16"/>
  <c r="AA39" i="23" s="1"/>
  <c r="IB39" i="16"/>
  <c r="Z39" i="23" s="1"/>
  <c r="IA39" i="16"/>
  <c r="Y39" i="23" s="1"/>
  <c r="HZ39" i="16"/>
  <c r="X39" i="23" s="1"/>
  <c r="HY39" i="16"/>
  <c r="W39" i="23" s="1"/>
  <c r="HX39" i="16"/>
  <c r="V39" i="23" s="1"/>
  <c r="HW39" i="16"/>
  <c r="U39" i="23" s="1"/>
  <c r="HV39" i="16"/>
  <c r="T39" i="23" s="1"/>
  <c r="S39" i="23"/>
  <c r="HT39" i="16"/>
  <c r="R39" i="23" s="1"/>
  <c r="HS39" i="16"/>
  <c r="Q39" i="23" s="1"/>
  <c r="HR39" i="16"/>
  <c r="P39" i="23" s="1"/>
  <c r="HQ39" i="16"/>
  <c r="O39" i="23" s="1"/>
  <c r="HP39" i="16"/>
  <c r="N39" i="23" s="1"/>
  <c r="HO39" i="16"/>
  <c r="M39" i="23" s="1"/>
  <c r="HN39" i="16"/>
  <c r="L39" i="23" s="1"/>
  <c r="HM39" i="16"/>
  <c r="K39" i="23" s="1"/>
  <c r="HL39" i="16"/>
  <c r="J39" i="23" s="1"/>
  <c r="HK39" i="16"/>
  <c r="I39" i="23" s="1"/>
  <c r="HJ39" i="16"/>
  <c r="H39" i="23" s="1"/>
  <c r="HI39" i="16"/>
  <c r="G39" i="23" s="1"/>
  <c r="HH39" i="16"/>
  <c r="F39" i="23" s="1"/>
  <c r="HG39" i="16"/>
  <c r="E39" i="23" s="1"/>
  <c r="HF39" i="16"/>
  <c r="D39" i="23" s="1"/>
  <c r="ID38" i="16"/>
  <c r="AB38" i="23" s="1"/>
  <c r="IC38" i="16"/>
  <c r="AA38" i="23" s="1"/>
  <c r="IB38" i="16"/>
  <c r="Z38" i="23" s="1"/>
  <c r="IA38" i="16"/>
  <c r="Y38" i="23" s="1"/>
  <c r="HZ38" i="16"/>
  <c r="X38" i="23" s="1"/>
  <c r="HY38" i="16"/>
  <c r="W38" i="23" s="1"/>
  <c r="HX38" i="16"/>
  <c r="V38" i="23" s="1"/>
  <c r="HW38" i="16"/>
  <c r="U38" i="23" s="1"/>
  <c r="HV38" i="16"/>
  <c r="T38" i="23" s="1"/>
  <c r="S38" i="23"/>
  <c r="HT38" i="16"/>
  <c r="R38" i="23" s="1"/>
  <c r="HS38" i="16"/>
  <c r="Q38" i="23" s="1"/>
  <c r="HR38" i="16"/>
  <c r="P38" i="23" s="1"/>
  <c r="HQ38" i="16"/>
  <c r="O38" i="23" s="1"/>
  <c r="HP38" i="16"/>
  <c r="N38" i="23" s="1"/>
  <c r="HO38" i="16"/>
  <c r="M38" i="23" s="1"/>
  <c r="HN38" i="16"/>
  <c r="L38" i="23" s="1"/>
  <c r="HM38" i="16"/>
  <c r="K38" i="23" s="1"/>
  <c r="HL38" i="16"/>
  <c r="J38" i="23" s="1"/>
  <c r="HK38" i="16"/>
  <c r="I38" i="23" s="1"/>
  <c r="HJ38" i="16"/>
  <c r="H38" i="23" s="1"/>
  <c r="HI38" i="16"/>
  <c r="G38" i="23" s="1"/>
  <c r="HH38" i="16"/>
  <c r="F38" i="23" s="1"/>
  <c r="HG38" i="16"/>
  <c r="E38" i="23" s="1"/>
  <c r="HF38" i="16"/>
  <c r="D38" i="23" s="1"/>
  <c r="ID37" i="16"/>
  <c r="AB37" i="23" s="1"/>
  <c r="IC37" i="16"/>
  <c r="AA37" i="23" s="1"/>
  <c r="IB37" i="16"/>
  <c r="Z37" i="23" s="1"/>
  <c r="IA37" i="16"/>
  <c r="Y37" i="23" s="1"/>
  <c r="HZ37" i="16"/>
  <c r="X37" i="23" s="1"/>
  <c r="HY37" i="16"/>
  <c r="W37" i="23" s="1"/>
  <c r="HX37" i="16"/>
  <c r="V37" i="23" s="1"/>
  <c r="HW37" i="16"/>
  <c r="U37" i="23" s="1"/>
  <c r="HV37" i="16"/>
  <c r="T37" i="23" s="1"/>
  <c r="S37" i="23"/>
  <c r="HT37" i="16"/>
  <c r="R37" i="23" s="1"/>
  <c r="HS37" i="16"/>
  <c r="Q37" i="23" s="1"/>
  <c r="HR37" i="16"/>
  <c r="P37" i="23" s="1"/>
  <c r="HQ37" i="16"/>
  <c r="O37" i="23" s="1"/>
  <c r="HP37" i="16"/>
  <c r="N37" i="23" s="1"/>
  <c r="HO37" i="16"/>
  <c r="M37" i="23" s="1"/>
  <c r="HN37" i="16"/>
  <c r="L37" i="23" s="1"/>
  <c r="HM37" i="16"/>
  <c r="K37" i="23" s="1"/>
  <c r="HL37" i="16"/>
  <c r="J37" i="23" s="1"/>
  <c r="HK37" i="16"/>
  <c r="I37" i="23" s="1"/>
  <c r="HJ37" i="16"/>
  <c r="H37" i="23" s="1"/>
  <c r="HI37" i="16"/>
  <c r="G37" i="23" s="1"/>
  <c r="HH37" i="16"/>
  <c r="F37" i="23" s="1"/>
  <c r="HG37" i="16"/>
  <c r="E37" i="23" s="1"/>
  <c r="HF37" i="16"/>
  <c r="D37" i="23" s="1"/>
  <c r="ID36" i="16"/>
  <c r="AB36" i="23" s="1"/>
  <c r="IC36" i="16"/>
  <c r="AA36" i="23" s="1"/>
  <c r="IB36" i="16"/>
  <c r="Z36" i="23" s="1"/>
  <c r="IA36" i="16"/>
  <c r="Y36" i="23" s="1"/>
  <c r="HZ36" i="16"/>
  <c r="X36" i="23" s="1"/>
  <c r="HY36" i="16"/>
  <c r="W36" i="23" s="1"/>
  <c r="HX36" i="16"/>
  <c r="V36" i="23" s="1"/>
  <c r="HW36" i="16"/>
  <c r="U36" i="23" s="1"/>
  <c r="HV36" i="16"/>
  <c r="T36" i="23" s="1"/>
  <c r="S36" i="23"/>
  <c r="HT36" i="16"/>
  <c r="R36" i="23" s="1"/>
  <c r="HS36" i="16"/>
  <c r="Q36" i="23" s="1"/>
  <c r="HR36" i="16"/>
  <c r="P36" i="23" s="1"/>
  <c r="HQ36" i="16"/>
  <c r="O36" i="23" s="1"/>
  <c r="HP36" i="16"/>
  <c r="N36" i="23" s="1"/>
  <c r="HO36" i="16"/>
  <c r="M36" i="23" s="1"/>
  <c r="HN36" i="16"/>
  <c r="L36" i="23" s="1"/>
  <c r="HM36" i="16"/>
  <c r="K36" i="23" s="1"/>
  <c r="HL36" i="16"/>
  <c r="J36" i="23" s="1"/>
  <c r="HK36" i="16"/>
  <c r="I36" i="23" s="1"/>
  <c r="HJ36" i="16"/>
  <c r="H36" i="23" s="1"/>
  <c r="HI36" i="16"/>
  <c r="G36" i="23" s="1"/>
  <c r="HH36" i="16"/>
  <c r="F36" i="23" s="1"/>
  <c r="HG36" i="16"/>
  <c r="E36" i="23" s="1"/>
  <c r="HF36" i="16"/>
  <c r="D36" i="23" s="1"/>
  <c r="ID35" i="16"/>
  <c r="AB35" i="23" s="1"/>
  <c r="IC35" i="16"/>
  <c r="AA35" i="23" s="1"/>
  <c r="IB35" i="16"/>
  <c r="Z35" i="23" s="1"/>
  <c r="IA35" i="16"/>
  <c r="Y35" i="23" s="1"/>
  <c r="HZ35" i="16"/>
  <c r="X35" i="23" s="1"/>
  <c r="HY35" i="16"/>
  <c r="W35" i="23" s="1"/>
  <c r="HX35" i="16"/>
  <c r="V35" i="23" s="1"/>
  <c r="HW35" i="16"/>
  <c r="U35" i="23" s="1"/>
  <c r="HV35" i="16"/>
  <c r="T35" i="23" s="1"/>
  <c r="S35" i="23"/>
  <c r="HT35" i="16"/>
  <c r="R35" i="23" s="1"/>
  <c r="HS35" i="16"/>
  <c r="Q35" i="23" s="1"/>
  <c r="HR35" i="16"/>
  <c r="P35" i="23" s="1"/>
  <c r="HQ35" i="16"/>
  <c r="O35" i="23" s="1"/>
  <c r="HP35" i="16"/>
  <c r="N35" i="23" s="1"/>
  <c r="HO35" i="16"/>
  <c r="M35" i="23" s="1"/>
  <c r="HN35" i="16"/>
  <c r="L35" i="23" s="1"/>
  <c r="HM35" i="16"/>
  <c r="K35" i="23" s="1"/>
  <c r="HL35" i="16"/>
  <c r="J35" i="23" s="1"/>
  <c r="HK35" i="16"/>
  <c r="I35" i="23" s="1"/>
  <c r="HJ35" i="16"/>
  <c r="H35" i="23" s="1"/>
  <c r="HI35" i="16"/>
  <c r="G35" i="23" s="1"/>
  <c r="HH35" i="16"/>
  <c r="F35" i="23" s="1"/>
  <c r="HG35" i="16"/>
  <c r="E35" i="23" s="1"/>
  <c r="HF35" i="16"/>
  <c r="D35" i="23" s="1"/>
  <c r="ID34" i="16"/>
  <c r="AB34" i="23" s="1"/>
  <c r="IC34" i="16"/>
  <c r="AA34" i="23" s="1"/>
  <c r="IB34" i="16"/>
  <c r="Z34" i="23" s="1"/>
  <c r="IA34" i="16"/>
  <c r="Y34" i="23" s="1"/>
  <c r="HZ34" i="16"/>
  <c r="X34" i="23" s="1"/>
  <c r="HY34" i="16"/>
  <c r="W34" i="23" s="1"/>
  <c r="HX34" i="16"/>
  <c r="V34" i="23" s="1"/>
  <c r="HW34" i="16"/>
  <c r="U34" i="23" s="1"/>
  <c r="HV34" i="16"/>
  <c r="T34" i="23" s="1"/>
  <c r="S34" i="23"/>
  <c r="HT34" i="16"/>
  <c r="R34" i="23" s="1"/>
  <c r="HS34" i="16"/>
  <c r="Q34" i="23" s="1"/>
  <c r="HR34" i="16"/>
  <c r="P34" i="23" s="1"/>
  <c r="HQ34" i="16"/>
  <c r="O34" i="23" s="1"/>
  <c r="HP34" i="16"/>
  <c r="N34" i="23" s="1"/>
  <c r="HO34" i="16"/>
  <c r="M34" i="23" s="1"/>
  <c r="HN34" i="16"/>
  <c r="L34" i="23" s="1"/>
  <c r="HM34" i="16"/>
  <c r="K34" i="23" s="1"/>
  <c r="HL34" i="16"/>
  <c r="J34" i="23" s="1"/>
  <c r="HK34" i="16"/>
  <c r="I34" i="23" s="1"/>
  <c r="HJ34" i="16"/>
  <c r="H34" i="23" s="1"/>
  <c r="HI34" i="16"/>
  <c r="G34" i="23" s="1"/>
  <c r="HH34" i="16"/>
  <c r="F34" i="23" s="1"/>
  <c r="HG34" i="16"/>
  <c r="E34" i="23" s="1"/>
  <c r="HF34" i="16"/>
  <c r="D34" i="23" s="1"/>
  <c r="ID33" i="16"/>
  <c r="AB33" i="23" s="1"/>
  <c r="IC33" i="16"/>
  <c r="AA33" i="23" s="1"/>
  <c r="IB33" i="16"/>
  <c r="Z33" i="23" s="1"/>
  <c r="IA33" i="16"/>
  <c r="Y33" i="23" s="1"/>
  <c r="HZ33" i="16"/>
  <c r="X33" i="23" s="1"/>
  <c r="HY33" i="16"/>
  <c r="W33" i="23" s="1"/>
  <c r="HX33" i="16"/>
  <c r="V33" i="23" s="1"/>
  <c r="HW33" i="16"/>
  <c r="U33" i="23" s="1"/>
  <c r="HV33" i="16"/>
  <c r="T33" i="23" s="1"/>
  <c r="S33" i="23"/>
  <c r="HT33" i="16"/>
  <c r="R33" i="23" s="1"/>
  <c r="HS33" i="16"/>
  <c r="Q33" i="23" s="1"/>
  <c r="HR33" i="16"/>
  <c r="P33" i="23" s="1"/>
  <c r="HQ33" i="16"/>
  <c r="O33" i="23" s="1"/>
  <c r="HP33" i="16"/>
  <c r="N33" i="23" s="1"/>
  <c r="HO33" i="16"/>
  <c r="M33" i="23" s="1"/>
  <c r="HN33" i="16"/>
  <c r="L33" i="23" s="1"/>
  <c r="HM33" i="16"/>
  <c r="K33" i="23" s="1"/>
  <c r="HL33" i="16"/>
  <c r="J33" i="23" s="1"/>
  <c r="HK33" i="16"/>
  <c r="I33" i="23" s="1"/>
  <c r="HJ33" i="16"/>
  <c r="H33" i="23" s="1"/>
  <c r="HI33" i="16"/>
  <c r="G33" i="23" s="1"/>
  <c r="HH33" i="16"/>
  <c r="F33" i="23" s="1"/>
  <c r="HG33" i="16"/>
  <c r="E33" i="23" s="1"/>
  <c r="HF33" i="16"/>
  <c r="D33" i="23" s="1"/>
  <c r="ID32" i="16"/>
  <c r="AB32" i="23" s="1"/>
  <c r="IC32" i="16"/>
  <c r="AA32" i="23" s="1"/>
  <c r="IB32" i="16"/>
  <c r="Z32" i="23" s="1"/>
  <c r="IA32" i="16"/>
  <c r="Y32" i="23" s="1"/>
  <c r="HZ32" i="16"/>
  <c r="X32" i="23" s="1"/>
  <c r="HY32" i="16"/>
  <c r="W32" i="23" s="1"/>
  <c r="HX32" i="16"/>
  <c r="V32" i="23" s="1"/>
  <c r="HW32" i="16"/>
  <c r="U32" i="23" s="1"/>
  <c r="HV32" i="16"/>
  <c r="T32" i="23" s="1"/>
  <c r="S32" i="23"/>
  <c r="HT32" i="16"/>
  <c r="R32" i="23" s="1"/>
  <c r="HS32" i="16"/>
  <c r="Q32" i="23" s="1"/>
  <c r="HR32" i="16"/>
  <c r="P32" i="23" s="1"/>
  <c r="HQ32" i="16"/>
  <c r="O32" i="23" s="1"/>
  <c r="HP32" i="16"/>
  <c r="N32" i="23" s="1"/>
  <c r="HO32" i="16"/>
  <c r="M32" i="23" s="1"/>
  <c r="HN32" i="16"/>
  <c r="L32" i="23" s="1"/>
  <c r="HM32" i="16"/>
  <c r="K32" i="23" s="1"/>
  <c r="HL32" i="16"/>
  <c r="J32" i="23" s="1"/>
  <c r="HK32" i="16"/>
  <c r="I32" i="23" s="1"/>
  <c r="HJ32" i="16"/>
  <c r="H32" i="23" s="1"/>
  <c r="HI32" i="16"/>
  <c r="G32" i="23" s="1"/>
  <c r="HH32" i="16"/>
  <c r="F32" i="23" s="1"/>
  <c r="HG32" i="16"/>
  <c r="E32" i="23" s="1"/>
  <c r="HF32" i="16"/>
  <c r="D32" i="23" s="1"/>
  <c r="ID31" i="16"/>
  <c r="AB31" i="23" s="1"/>
  <c r="IC31" i="16"/>
  <c r="AA31" i="23" s="1"/>
  <c r="IB31" i="16"/>
  <c r="Z31" i="23" s="1"/>
  <c r="IA31" i="16"/>
  <c r="Y31" i="23" s="1"/>
  <c r="HZ31" i="16"/>
  <c r="X31" i="23" s="1"/>
  <c r="HY31" i="16"/>
  <c r="W31" i="23" s="1"/>
  <c r="HX31" i="16"/>
  <c r="V31" i="23" s="1"/>
  <c r="HW31" i="16"/>
  <c r="U31" i="23" s="1"/>
  <c r="HV31" i="16"/>
  <c r="T31" i="23" s="1"/>
  <c r="S31" i="23"/>
  <c r="HT31" i="16"/>
  <c r="R31" i="23" s="1"/>
  <c r="HS31" i="16"/>
  <c r="Q31" i="23" s="1"/>
  <c r="HR31" i="16"/>
  <c r="P31" i="23" s="1"/>
  <c r="HQ31" i="16"/>
  <c r="O31" i="23" s="1"/>
  <c r="HP31" i="16"/>
  <c r="N31" i="23" s="1"/>
  <c r="HO31" i="16"/>
  <c r="M31" i="23" s="1"/>
  <c r="HN31" i="16"/>
  <c r="L31" i="23" s="1"/>
  <c r="HM31" i="16"/>
  <c r="K31" i="23" s="1"/>
  <c r="HL31" i="16"/>
  <c r="J31" i="23" s="1"/>
  <c r="HK31" i="16"/>
  <c r="I31" i="23" s="1"/>
  <c r="HJ31" i="16"/>
  <c r="H31" i="23" s="1"/>
  <c r="HI31" i="16"/>
  <c r="G31" i="23" s="1"/>
  <c r="HH31" i="16"/>
  <c r="F31" i="23" s="1"/>
  <c r="HG31" i="16"/>
  <c r="E31" i="23" s="1"/>
  <c r="HF31" i="16"/>
  <c r="D31" i="23" s="1"/>
  <c r="ID30" i="16"/>
  <c r="AB30" i="23" s="1"/>
  <c r="IC30" i="16"/>
  <c r="AA30" i="23" s="1"/>
  <c r="IB30" i="16"/>
  <c r="Z30" i="23" s="1"/>
  <c r="IA30" i="16"/>
  <c r="Y30" i="23" s="1"/>
  <c r="HZ30" i="16"/>
  <c r="X30" i="23" s="1"/>
  <c r="HY30" i="16"/>
  <c r="W30" i="23" s="1"/>
  <c r="HX30" i="16"/>
  <c r="V30" i="23" s="1"/>
  <c r="HW30" i="16"/>
  <c r="U30" i="23" s="1"/>
  <c r="HV30" i="16"/>
  <c r="T30" i="23" s="1"/>
  <c r="S30" i="23"/>
  <c r="HT30" i="16"/>
  <c r="R30" i="23" s="1"/>
  <c r="HS30" i="16"/>
  <c r="Q30" i="23" s="1"/>
  <c r="HR30" i="16"/>
  <c r="P30" i="23" s="1"/>
  <c r="HQ30" i="16"/>
  <c r="O30" i="23" s="1"/>
  <c r="HP30" i="16"/>
  <c r="N30" i="23" s="1"/>
  <c r="HO30" i="16"/>
  <c r="M30" i="23" s="1"/>
  <c r="HN30" i="16"/>
  <c r="L30" i="23" s="1"/>
  <c r="HM30" i="16"/>
  <c r="K30" i="23" s="1"/>
  <c r="HL30" i="16"/>
  <c r="J30" i="23" s="1"/>
  <c r="HK30" i="16"/>
  <c r="I30" i="23" s="1"/>
  <c r="HJ30" i="16"/>
  <c r="H30" i="23" s="1"/>
  <c r="HI30" i="16"/>
  <c r="G30" i="23" s="1"/>
  <c r="HH30" i="16"/>
  <c r="F30" i="23" s="1"/>
  <c r="HG30" i="16"/>
  <c r="E30" i="23" s="1"/>
  <c r="HF30" i="16"/>
  <c r="D30" i="23" s="1"/>
  <c r="ID29" i="16"/>
  <c r="AB29" i="23" s="1"/>
  <c r="IC29" i="16"/>
  <c r="AA29" i="23" s="1"/>
  <c r="IB29" i="16"/>
  <c r="Z29" i="23" s="1"/>
  <c r="IA29" i="16"/>
  <c r="Y29" i="23" s="1"/>
  <c r="HZ29" i="16"/>
  <c r="X29" i="23" s="1"/>
  <c r="HY29" i="16"/>
  <c r="W29" i="23" s="1"/>
  <c r="HX29" i="16"/>
  <c r="V29" i="23" s="1"/>
  <c r="HW29" i="16"/>
  <c r="U29" i="23" s="1"/>
  <c r="HV29" i="16"/>
  <c r="T29" i="23" s="1"/>
  <c r="S29" i="23"/>
  <c r="HT29" i="16"/>
  <c r="R29" i="23" s="1"/>
  <c r="HS29" i="16"/>
  <c r="Q29" i="23" s="1"/>
  <c r="HR29" i="16"/>
  <c r="P29" i="23" s="1"/>
  <c r="HQ29" i="16"/>
  <c r="O29" i="23" s="1"/>
  <c r="HP29" i="16"/>
  <c r="N29" i="23" s="1"/>
  <c r="HO29" i="16"/>
  <c r="M29" i="23" s="1"/>
  <c r="HN29" i="16"/>
  <c r="L29" i="23" s="1"/>
  <c r="HM29" i="16"/>
  <c r="K29" i="23" s="1"/>
  <c r="HL29" i="16"/>
  <c r="J29" i="23" s="1"/>
  <c r="HK29" i="16"/>
  <c r="I29" i="23" s="1"/>
  <c r="HJ29" i="16"/>
  <c r="H29" i="23" s="1"/>
  <c r="HI29" i="16"/>
  <c r="G29" i="23" s="1"/>
  <c r="HH29" i="16"/>
  <c r="F29" i="23" s="1"/>
  <c r="HG29" i="16"/>
  <c r="E29" i="23" s="1"/>
  <c r="HF29" i="16"/>
  <c r="D29" i="23" s="1"/>
  <c r="ID28" i="16"/>
  <c r="AB28" i="23" s="1"/>
  <c r="IC28" i="16"/>
  <c r="AA28" i="23" s="1"/>
  <c r="IB28" i="16"/>
  <c r="Z28" i="23" s="1"/>
  <c r="IA28" i="16"/>
  <c r="Y28" i="23" s="1"/>
  <c r="HZ28" i="16"/>
  <c r="X28" i="23" s="1"/>
  <c r="HY28" i="16"/>
  <c r="W28" i="23" s="1"/>
  <c r="HX28" i="16"/>
  <c r="V28" i="23" s="1"/>
  <c r="HW28" i="16"/>
  <c r="U28" i="23" s="1"/>
  <c r="HV28" i="16"/>
  <c r="T28" i="23" s="1"/>
  <c r="S28" i="23"/>
  <c r="HT28" i="16"/>
  <c r="R28" i="23" s="1"/>
  <c r="HS28" i="16"/>
  <c r="Q28" i="23" s="1"/>
  <c r="HR28" i="16"/>
  <c r="P28" i="23" s="1"/>
  <c r="HQ28" i="16"/>
  <c r="O28" i="23" s="1"/>
  <c r="HP28" i="16"/>
  <c r="N28" i="23" s="1"/>
  <c r="HO28" i="16"/>
  <c r="M28" i="23" s="1"/>
  <c r="HN28" i="16"/>
  <c r="L28" i="23" s="1"/>
  <c r="HM28" i="16"/>
  <c r="K28" i="23" s="1"/>
  <c r="HL28" i="16"/>
  <c r="J28" i="23" s="1"/>
  <c r="HK28" i="16"/>
  <c r="I28" i="23" s="1"/>
  <c r="HJ28" i="16"/>
  <c r="H28" i="23" s="1"/>
  <c r="HI28" i="16"/>
  <c r="G28" i="23" s="1"/>
  <c r="HH28" i="16"/>
  <c r="F28" i="23" s="1"/>
  <c r="HG28" i="16"/>
  <c r="E28" i="23" s="1"/>
  <c r="HF28" i="16"/>
  <c r="D28" i="23" s="1"/>
  <c r="ID27" i="16"/>
  <c r="AB27" i="23" s="1"/>
  <c r="IC27" i="16"/>
  <c r="AA27" i="23" s="1"/>
  <c r="IB27" i="16"/>
  <c r="Z27" i="23" s="1"/>
  <c r="IA27" i="16"/>
  <c r="Y27" i="23" s="1"/>
  <c r="HZ27" i="16"/>
  <c r="X27" i="23" s="1"/>
  <c r="HY27" i="16"/>
  <c r="W27" i="23" s="1"/>
  <c r="HX27" i="16"/>
  <c r="V27" i="23" s="1"/>
  <c r="HW27" i="16"/>
  <c r="U27" i="23" s="1"/>
  <c r="HV27" i="16"/>
  <c r="T27" i="23" s="1"/>
  <c r="S27" i="23"/>
  <c r="HT27" i="16"/>
  <c r="R27" i="23" s="1"/>
  <c r="HS27" i="16"/>
  <c r="Q27" i="23" s="1"/>
  <c r="HR27" i="16"/>
  <c r="P27" i="23" s="1"/>
  <c r="HQ27" i="16"/>
  <c r="O27" i="23" s="1"/>
  <c r="HP27" i="16"/>
  <c r="N27" i="23" s="1"/>
  <c r="HO27" i="16"/>
  <c r="M27" i="23" s="1"/>
  <c r="HN27" i="16"/>
  <c r="L27" i="23" s="1"/>
  <c r="HM27" i="16"/>
  <c r="K27" i="23" s="1"/>
  <c r="HL27" i="16"/>
  <c r="J27" i="23" s="1"/>
  <c r="HK27" i="16"/>
  <c r="I27" i="23" s="1"/>
  <c r="HJ27" i="16"/>
  <c r="H27" i="23" s="1"/>
  <c r="HI27" i="16"/>
  <c r="G27" i="23" s="1"/>
  <c r="HH27" i="16"/>
  <c r="F27" i="23" s="1"/>
  <c r="HG27" i="16"/>
  <c r="E27" i="23" s="1"/>
  <c r="HF27" i="16"/>
  <c r="D27" i="23" s="1"/>
  <c r="ID26" i="16"/>
  <c r="AB26" i="23" s="1"/>
  <c r="IC26" i="16"/>
  <c r="AA26" i="23" s="1"/>
  <c r="IB26" i="16"/>
  <c r="Z26" i="23" s="1"/>
  <c r="IA26" i="16"/>
  <c r="Y26" i="23" s="1"/>
  <c r="HZ26" i="16"/>
  <c r="X26" i="23" s="1"/>
  <c r="HY26" i="16"/>
  <c r="W26" i="23" s="1"/>
  <c r="HX26" i="16"/>
  <c r="V26" i="23" s="1"/>
  <c r="HW26" i="16"/>
  <c r="U26" i="23" s="1"/>
  <c r="HV26" i="16"/>
  <c r="T26" i="23" s="1"/>
  <c r="S26" i="23"/>
  <c r="HT26" i="16"/>
  <c r="R26" i="23" s="1"/>
  <c r="HS26" i="16"/>
  <c r="Q26" i="23" s="1"/>
  <c r="HR26" i="16"/>
  <c r="P26" i="23" s="1"/>
  <c r="HQ26" i="16"/>
  <c r="O26" i="23" s="1"/>
  <c r="HP26" i="16"/>
  <c r="N26" i="23" s="1"/>
  <c r="HO26" i="16"/>
  <c r="M26" i="23" s="1"/>
  <c r="HN26" i="16"/>
  <c r="L26" i="23" s="1"/>
  <c r="HM26" i="16"/>
  <c r="K26" i="23" s="1"/>
  <c r="HL26" i="16"/>
  <c r="J26" i="23" s="1"/>
  <c r="HK26" i="16"/>
  <c r="I26" i="23" s="1"/>
  <c r="HJ26" i="16"/>
  <c r="H26" i="23" s="1"/>
  <c r="HI26" i="16"/>
  <c r="G26" i="23" s="1"/>
  <c r="HH26" i="16"/>
  <c r="F26" i="23" s="1"/>
  <c r="HG26" i="16"/>
  <c r="E26" i="23" s="1"/>
  <c r="HF26" i="16"/>
  <c r="D26" i="23" s="1"/>
  <c r="ID25" i="16"/>
  <c r="AB25" i="23" s="1"/>
  <c r="IC25" i="16"/>
  <c r="AA25" i="23" s="1"/>
  <c r="IB25" i="16"/>
  <c r="Z25" i="23" s="1"/>
  <c r="IA25" i="16"/>
  <c r="Y25" i="23" s="1"/>
  <c r="HZ25" i="16"/>
  <c r="X25" i="23" s="1"/>
  <c r="HY25" i="16"/>
  <c r="W25" i="23" s="1"/>
  <c r="HX25" i="16"/>
  <c r="V25" i="23" s="1"/>
  <c r="HW25" i="16"/>
  <c r="U25" i="23" s="1"/>
  <c r="HV25" i="16"/>
  <c r="T25" i="23" s="1"/>
  <c r="S25" i="23"/>
  <c r="HT25" i="16"/>
  <c r="R25" i="23" s="1"/>
  <c r="HS25" i="16"/>
  <c r="Q25" i="23" s="1"/>
  <c r="HR25" i="16"/>
  <c r="P25" i="23" s="1"/>
  <c r="HQ25" i="16"/>
  <c r="O25" i="23" s="1"/>
  <c r="HP25" i="16"/>
  <c r="N25" i="23" s="1"/>
  <c r="HO25" i="16"/>
  <c r="M25" i="23" s="1"/>
  <c r="HN25" i="16"/>
  <c r="L25" i="23" s="1"/>
  <c r="HM25" i="16"/>
  <c r="K25" i="23" s="1"/>
  <c r="HL25" i="16"/>
  <c r="J25" i="23" s="1"/>
  <c r="HK25" i="16"/>
  <c r="I25" i="23" s="1"/>
  <c r="HJ25" i="16"/>
  <c r="H25" i="23" s="1"/>
  <c r="HI25" i="16"/>
  <c r="G25" i="23" s="1"/>
  <c r="HH25" i="16"/>
  <c r="F25" i="23" s="1"/>
  <c r="HG25" i="16"/>
  <c r="E25" i="23" s="1"/>
  <c r="HF25" i="16"/>
  <c r="D25" i="23" s="1"/>
  <c r="ID24" i="16"/>
  <c r="AB24" i="23" s="1"/>
  <c r="IC24" i="16"/>
  <c r="AA24" i="23" s="1"/>
  <c r="IB24" i="16"/>
  <c r="Z24" i="23" s="1"/>
  <c r="IA24" i="16"/>
  <c r="Y24" i="23" s="1"/>
  <c r="HZ24" i="16"/>
  <c r="X24" i="23" s="1"/>
  <c r="HY24" i="16"/>
  <c r="W24" i="23" s="1"/>
  <c r="HX24" i="16"/>
  <c r="V24" i="23" s="1"/>
  <c r="HW24" i="16"/>
  <c r="U24" i="23" s="1"/>
  <c r="HV24" i="16"/>
  <c r="T24" i="23" s="1"/>
  <c r="S24" i="23"/>
  <c r="HT24" i="16"/>
  <c r="R24" i="23" s="1"/>
  <c r="HS24" i="16"/>
  <c r="Q24" i="23" s="1"/>
  <c r="HR24" i="16"/>
  <c r="P24" i="23" s="1"/>
  <c r="HQ24" i="16"/>
  <c r="O24" i="23" s="1"/>
  <c r="HP24" i="16"/>
  <c r="N24" i="23" s="1"/>
  <c r="HO24" i="16"/>
  <c r="M24" i="23" s="1"/>
  <c r="HN24" i="16"/>
  <c r="L24" i="23" s="1"/>
  <c r="HM24" i="16"/>
  <c r="K24" i="23" s="1"/>
  <c r="HL24" i="16"/>
  <c r="J24" i="23" s="1"/>
  <c r="HK24" i="16"/>
  <c r="I24" i="23" s="1"/>
  <c r="HJ24" i="16"/>
  <c r="H24" i="23" s="1"/>
  <c r="HI24" i="16"/>
  <c r="G24" i="23" s="1"/>
  <c r="HH24" i="16"/>
  <c r="F24" i="23" s="1"/>
  <c r="HG24" i="16"/>
  <c r="E24" i="23" s="1"/>
  <c r="HF24" i="16"/>
  <c r="D24" i="23" s="1"/>
  <c r="ID23" i="16"/>
  <c r="AB23" i="23" s="1"/>
  <c r="IC23" i="16"/>
  <c r="AA23" i="23" s="1"/>
  <c r="IB23" i="16"/>
  <c r="Z23" i="23" s="1"/>
  <c r="IA23" i="16"/>
  <c r="Y23" i="23" s="1"/>
  <c r="HZ23" i="16"/>
  <c r="X23" i="23" s="1"/>
  <c r="HY23" i="16"/>
  <c r="W23" i="23" s="1"/>
  <c r="HX23" i="16"/>
  <c r="V23" i="23" s="1"/>
  <c r="HW23" i="16"/>
  <c r="U23" i="23" s="1"/>
  <c r="HV23" i="16"/>
  <c r="T23" i="23" s="1"/>
  <c r="S23" i="23"/>
  <c r="HT23" i="16"/>
  <c r="R23" i="23" s="1"/>
  <c r="HS23" i="16"/>
  <c r="Q23" i="23" s="1"/>
  <c r="HR23" i="16"/>
  <c r="P23" i="23" s="1"/>
  <c r="HQ23" i="16"/>
  <c r="O23" i="23" s="1"/>
  <c r="HP23" i="16"/>
  <c r="N23" i="23" s="1"/>
  <c r="HO23" i="16"/>
  <c r="M23" i="23" s="1"/>
  <c r="HN23" i="16"/>
  <c r="L23" i="23" s="1"/>
  <c r="HM23" i="16"/>
  <c r="K23" i="23" s="1"/>
  <c r="HL23" i="16"/>
  <c r="J23" i="23" s="1"/>
  <c r="HK23" i="16"/>
  <c r="I23" i="23" s="1"/>
  <c r="HJ23" i="16"/>
  <c r="H23" i="23" s="1"/>
  <c r="HI23" i="16"/>
  <c r="G23" i="23" s="1"/>
  <c r="HH23" i="16"/>
  <c r="F23" i="23" s="1"/>
  <c r="HG23" i="16"/>
  <c r="E23" i="23" s="1"/>
  <c r="HF23" i="16"/>
  <c r="D23" i="23" s="1"/>
  <c r="ID22" i="16"/>
  <c r="AB22" i="23" s="1"/>
  <c r="IC22" i="16"/>
  <c r="AA22" i="23" s="1"/>
  <c r="IB22" i="16"/>
  <c r="Z22" i="23" s="1"/>
  <c r="IA22" i="16"/>
  <c r="Y22" i="23" s="1"/>
  <c r="HZ22" i="16"/>
  <c r="X22" i="23" s="1"/>
  <c r="HY22" i="16"/>
  <c r="W22" i="23" s="1"/>
  <c r="HX22" i="16"/>
  <c r="V22" i="23" s="1"/>
  <c r="HW22" i="16"/>
  <c r="U22" i="23" s="1"/>
  <c r="HV22" i="16"/>
  <c r="T22" i="23" s="1"/>
  <c r="S22" i="23"/>
  <c r="HT22" i="16"/>
  <c r="R22" i="23" s="1"/>
  <c r="HS22" i="16"/>
  <c r="Q22" i="23" s="1"/>
  <c r="HR22" i="16"/>
  <c r="P22" i="23" s="1"/>
  <c r="HQ22" i="16"/>
  <c r="O22" i="23" s="1"/>
  <c r="HP22" i="16"/>
  <c r="N22" i="23" s="1"/>
  <c r="HO22" i="16"/>
  <c r="M22" i="23" s="1"/>
  <c r="HN22" i="16"/>
  <c r="L22" i="23" s="1"/>
  <c r="HM22" i="16"/>
  <c r="K22" i="23" s="1"/>
  <c r="HL22" i="16"/>
  <c r="J22" i="23" s="1"/>
  <c r="HK22" i="16"/>
  <c r="I22" i="23" s="1"/>
  <c r="HJ22" i="16"/>
  <c r="H22" i="23" s="1"/>
  <c r="HI22" i="16"/>
  <c r="G22" i="23" s="1"/>
  <c r="HH22" i="16"/>
  <c r="F22" i="23" s="1"/>
  <c r="HG22" i="16"/>
  <c r="E22" i="23" s="1"/>
  <c r="HF22" i="16"/>
  <c r="D22" i="23" s="1"/>
  <c r="ID20" i="16"/>
  <c r="AB20" i="23" s="1"/>
  <c r="IC20" i="16"/>
  <c r="AA20" i="23" s="1"/>
  <c r="IB20" i="16"/>
  <c r="Z20" i="23" s="1"/>
  <c r="IA20" i="16"/>
  <c r="Y20" i="23" s="1"/>
  <c r="HZ20" i="16"/>
  <c r="X20" i="23" s="1"/>
  <c r="HY20" i="16"/>
  <c r="W20" i="23" s="1"/>
  <c r="HX20" i="16"/>
  <c r="V20" i="23" s="1"/>
  <c r="HW20" i="16"/>
  <c r="U20" i="23" s="1"/>
  <c r="HV20" i="16"/>
  <c r="T20" i="23" s="1"/>
  <c r="S20" i="23"/>
  <c r="HT20" i="16"/>
  <c r="R20" i="23" s="1"/>
  <c r="HS20" i="16"/>
  <c r="Q20" i="23" s="1"/>
  <c r="HR20" i="16"/>
  <c r="P20" i="23" s="1"/>
  <c r="HQ20" i="16"/>
  <c r="O20" i="23" s="1"/>
  <c r="HP20" i="16"/>
  <c r="N20" i="23" s="1"/>
  <c r="HO20" i="16"/>
  <c r="M20" i="23" s="1"/>
  <c r="HN20" i="16"/>
  <c r="L20" i="23" s="1"/>
  <c r="HM20" i="16"/>
  <c r="K20" i="23" s="1"/>
  <c r="HL20" i="16"/>
  <c r="J20" i="23" s="1"/>
  <c r="HK20" i="16"/>
  <c r="I20" i="23" s="1"/>
  <c r="HJ20" i="16"/>
  <c r="H20" i="23" s="1"/>
  <c r="HI20" i="16"/>
  <c r="G20" i="23" s="1"/>
  <c r="HH20" i="16"/>
  <c r="F20" i="23" s="1"/>
  <c r="HG20" i="16"/>
  <c r="E20" i="23" s="1"/>
  <c r="HF20" i="16"/>
  <c r="D20" i="23" s="1"/>
  <c r="ID19" i="16"/>
  <c r="AB19" i="23" s="1"/>
  <c r="IC19" i="16"/>
  <c r="AA19" i="23" s="1"/>
  <c r="IB19" i="16"/>
  <c r="Z19" i="23" s="1"/>
  <c r="IA19" i="16"/>
  <c r="Y19" i="23" s="1"/>
  <c r="HZ19" i="16"/>
  <c r="X19" i="23" s="1"/>
  <c r="HY19" i="16"/>
  <c r="W19" i="23" s="1"/>
  <c r="HX19" i="16"/>
  <c r="V19" i="23" s="1"/>
  <c r="HW19" i="16"/>
  <c r="U19" i="23" s="1"/>
  <c r="HV19" i="16"/>
  <c r="T19" i="23" s="1"/>
  <c r="S19" i="23"/>
  <c r="HT19" i="16"/>
  <c r="R19" i="23" s="1"/>
  <c r="HS19" i="16"/>
  <c r="Q19" i="23" s="1"/>
  <c r="HR19" i="16"/>
  <c r="P19" i="23" s="1"/>
  <c r="HQ19" i="16"/>
  <c r="O19" i="23" s="1"/>
  <c r="HP19" i="16"/>
  <c r="N19" i="23" s="1"/>
  <c r="HO19" i="16"/>
  <c r="M19" i="23" s="1"/>
  <c r="HN19" i="16"/>
  <c r="L19" i="23" s="1"/>
  <c r="HM19" i="16"/>
  <c r="K19" i="23" s="1"/>
  <c r="HL19" i="16"/>
  <c r="J19" i="23" s="1"/>
  <c r="HK19" i="16"/>
  <c r="I19" i="23" s="1"/>
  <c r="HJ19" i="16"/>
  <c r="H19" i="23" s="1"/>
  <c r="HI19" i="16"/>
  <c r="G19" i="23" s="1"/>
  <c r="HH19" i="16"/>
  <c r="F19" i="23" s="1"/>
  <c r="HG19" i="16"/>
  <c r="E19" i="23" s="1"/>
  <c r="HF19" i="16"/>
  <c r="D19" i="23" s="1"/>
  <c r="ID18" i="16"/>
  <c r="AB18" i="23" s="1"/>
  <c r="IC18" i="16"/>
  <c r="AA18" i="23" s="1"/>
  <c r="IB18" i="16"/>
  <c r="Z18" i="23" s="1"/>
  <c r="IA18" i="16"/>
  <c r="Y18" i="23" s="1"/>
  <c r="HZ18" i="16"/>
  <c r="X18" i="23" s="1"/>
  <c r="HY18" i="16"/>
  <c r="W18" i="23" s="1"/>
  <c r="HX18" i="16"/>
  <c r="V18" i="23" s="1"/>
  <c r="HW18" i="16"/>
  <c r="U18" i="23" s="1"/>
  <c r="HV18" i="16"/>
  <c r="T18" i="23" s="1"/>
  <c r="S18" i="23"/>
  <c r="HT18" i="16"/>
  <c r="R18" i="23" s="1"/>
  <c r="HS18" i="16"/>
  <c r="Q18" i="23" s="1"/>
  <c r="HR18" i="16"/>
  <c r="P18" i="23" s="1"/>
  <c r="HQ18" i="16"/>
  <c r="O18" i="23" s="1"/>
  <c r="HP18" i="16"/>
  <c r="N18" i="23" s="1"/>
  <c r="HO18" i="16"/>
  <c r="M18" i="23" s="1"/>
  <c r="HN18" i="16"/>
  <c r="L18" i="23" s="1"/>
  <c r="HM18" i="16"/>
  <c r="K18" i="23" s="1"/>
  <c r="HL18" i="16"/>
  <c r="J18" i="23" s="1"/>
  <c r="HK18" i="16"/>
  <c r="I18" i="23" s="1"/>
  <c r="HJ18" i="16"/>
  <c r="H18" i="23" s="1"/>
  <c r="HI18" i="16"/>
  <c r="G18" i="23" s="1"/>
  <c r="HH18" i="16"/>
  <c r="F18" i="23" s="1"/>
  <c r="HG18" i="16"/>
  <c r="E18" i="23" s="1"/>
  <c r="HF18" i="16"/>
  <c r="D18" i="23" s="1"/>
  <c r="ID16" i="16"/>
  <c r="AB16" i="23" s="1"/>
  <c r="IC16" i="16"/>
  <c r="IB16" i="16"/>
  <c r="Z16" i="23" s="1"/>
  <c r="IA16" i="16"/>
  <c r="Y16" i="23" s="1"/>
  <c r="HZ16" i="16"/>
  <c r="X16" i="23" s="1"/>
  <c r="HY16" i="16"/>
  <c r="W16" i="23" s="1"/>
  <c r="HX16" i="16"/>
  <c r="V16" i="23" s="1"/>
  <c r="HW16" i="16"/>
  <c r="U16" i="23" s="1"/>
  <c r="HV16" i="16"/>
  <c r="T16" i="23" s="1"/>
  <c r="S16" i="23"/>
  <c r="HT16" i="16"/>
  <c r="R16" i="23" s="1"/>
  <c r="HS16" i="16"/>
  <c r="Q16" i="23" s="1"/>
  <c r="HR16" i="16"/>
  <c r="P16" i="23" s="1"/>
  <c r="HQ16" i="16"/>
  <c r="O16" i="23" s="1"/>
  <c r="HP16" i="16"/>
  <c r="N16" i="23" s="1"/>
  <c r="HO16" i="16"/>
  <c r="M16" i="23" s="1"/>
  <c r="HN16" i="16"/>
  <c r="L16" i="23" s="1"/>
  <c r="HM16" i="16"/>
  <c r="K16" i="23" s="1"/>
  <c r="HL16" i="16"/>
  <c r="J16" i="23" s="1"/>
  <c r="HK16" i="16"/>
  <c r="I16" i="23" s="1"/>
  <c r="HJ16" i="16"/>
  <c r="H16" i="23" s="1"/>
  <c r="HI16" i="16"/>
  <c r="G16" i="23" s="1"/>
  <c r="HH16" i="16"/>
  <c r="F16" i="23" s="1"/>
  <c r="HG16" i="16"/>
  <c r="E16" i="23" s="1"/>
  <c r="HF16" i="16"/>
  <c r="D16" i="23" s="1"/>
  <c r="ID15" i="16"/>
  <c r="AB15" i="23" s="1"/>
  <c r="IC15" i="16"/>
  <c r="AA15" i="23" s="1"/>
  <c r="IB15" i="16"/>
  <c r="Z15" i="23" s="1"/>
  <c r="IA15" i="16"/>
  <c r="Y15" i="23" s="1"/>
  <c r="HZ15" i="16"/>
  <c r="X15" i="23" s="1"/>
  <c r="HY15" i="16"/>
  <c r="W15" i="23" s="1"/>
  <c r="HX15" i="16"/>
  <c r="V15" i="23" s="1"/>
  <c r="HW15" i="16"/>
  <c r="U15" i="23" s="1"/>
  <c r="HV15" i="16"/>
  <c r="T15" i="23" s="1"/>
  <c r="S15" i="23"/>
  <c r="HT15" i="16"/>
  <c r="R15" i="23" s="1"/>
  <c r="HS15" i="16"/>
  <c r="Q15" i="23" s="1"/>
  <c r="HR15" i="16"/>
  <c r="HQ15" i="16"/>
  <c r="O15" i="23" s="1"/>
  <c r="HP15" i="16"/>
  <c r="N15" i="23" s="1"/>
  <c r="HO15" i="16"/>
  <c r="M15" i="23" s="1"/>
  <c r="HN15" i="16"/>
  <c r="L15" i="23" s="1"/>
  <c r="HM15" i="16"/>
  <c r="K15" i="23" s="1"/>
  <c r="HL15" i="16"/>
  <c r="J15" i="23" s="1"/>
  <c r="HK15" i="16"/>
  <c r="I15" i="23" s="1"/>
  <c r="HJ15" i="16"/>
  <c r="H15" i="23" s="1"/>
  <c r="HI15" i="16"/>
  <c r="G15" i="23" s="1"/>
  <c r="HH15" i="16"/>
  <c r="F15" i="23" s="1"/>
  <c r="HG15" i="16"/>
  <c r="E15" i="23" s="1"/>
  <c r="HF15" i="16"/>
  <c r="ID13" i="16"/>
  <c r="AB13" i="23" s="1"/>
  <c r="IC13" i="16"/>
  <c r="IB13" i="16"/>
  <c r="Z13" i="23" s="1"/>
  <c r="IA13" i="16"/>
  <c r="Y13" i="23" s="1"/>
  <c r="HZ13" i="16"/>
  <c r="HY13" i="16"/>
  <c r="W13" i="23" s="1"/>
  <c r="V13" i="23"/>
  <c r="HW13" i="16"/>
  <c r="U13" i="23" s="1"/>
  <c r="HV13" i="16"/>
  <c r="T13" i="23" s="1"/>
  <c r="HT13" i="16"/>
  <c r="R13" i="23" s="1"/>
  <c r="HS13" i="16"/>
  <c r="Q13" i="23" s="1"/>
  <c r="HR13" i="16"/>
  <c r="HQ13" i="16"/>
  <c r="O13" i="23" s="1"/>
  <c r="HP13" i="16"/>
  <c r="N13" i="23" s="1"/>
  <c r="HO13" i="16"/>
  <c r="M13" i="23" s="1"/>
  <c r="HN13" i="16"/>
  <c r="L13" i="23" s="1"/>
  <c r="HM13" i="16"/>
  <c r="K13" i="23" s="1"/>
  <c r="HL13" i="16"/>
  <c r="HK13" i="16"/>
  <c r="I13" i="23" s="1"/>
  <c r="HJ13" i="16"/>
  <c r="H13" i="23" s="1"/>
  <c r="HI13" i="16"/>
  <c r="G13" i="23" s="1"/>
  <c r="HH13" i="16"/>
  <c r="F13" i="23" s="1"/>
  <c r="HG13" i="16"/>
  <c r="E13" i="23" s="1"/>
  <c r="HF13" i="16"/>
  <c r="ID11" i="16"/>
  <c r="AB11" i="23" s="1"/>
  <c r="IC11" i="16"/>
  <c r="AA11" i="23" s="1"/>
  <c r="IB11" i="16"/>
  <c r="Z11" i="23" s="1"/>
  <c r="IA11" i="16"/>
  <c r="Y11" i="23" s="1"/>
  <c r="HZ11" i="16"/>
  <c r="X11" i="23" s="1"/>
  <c r="HY11" i="16"/>
  <c r="W11" i="23" s="1"/>
  <c r="V11" i="23"/>
  <c r="HW11" i="16"/>
  <c r="U11" i="23" s="1"/>
  <c r="HV11" i="16"/>
  <c r="T11" i="23" s="1"/>
  <c r="S11" i="23"/>
  <c r="HT11" i="16"/>
  <c r="R11" i="23" s="1"/>
  <c r="HS11" i="16"/>
  <c r="Q11" i="23" s="1"/>
  <c r="HR11" i="16"/>
  <c r="P11" i="23" s="1"/>
  <c r="HQ11" i="16"/>
  <c r="O11" i="23" s="1"/>
  <c r="HP11" i="16"/>
  <c r="N11" i="23" s="1"/>
  <c r="HO11" i="16"/>
  <c r="M11" i="23" s="1"/>
  <c r="HN11" i="16"/>
  <c r="L11" i="23" s="1"/>
  <c r="HM11" i="16"/>
  <c r="K11" i="23" s="1"/>
  <c r="HL11" i="16"/>
  <c r="J11" i="23" s="1"/>
  <c r="HK11" i="16"/>
  <c r="I11" i="23" s="1"/>
  <c r="HJ11" i="16"/>
  <c r="H11" i="23" s="1"/>
  <c r="HI11" i="16"/>
  <c r="G11" i="23" s="1"/>
  <c r="HH11" i="16"/>
  <c r="F11" i="23" s="1"/>
  <c r="HG11" i="16"/>
  <c r="E11" i="23" s="1"/>
  <c r="HF11" i="16"/>
  <c r="D11" i="23" s="1"/>
  <c r="ID10" i="16"/>
  <c r="AB10" i="23" s="1"/>
  <c r="IC10" i="16"/>
  <c r="AA10" i="23" s="1"/>
  <c r="IB10" i="16"/>
  <c r="Z10" i="23" s="1"/>
  <c r="IA10" i="16"/>
  <c r="Y10" i="23" s="1"/>
  <c r="HZ10" i="16"/>
  <c r="X10" i="23" s="1"/>
  <c r="HY10" i="16"/>
  <c r="W10" i="23" s="1"/>
  <c r="V10" i="23"/>
  <c r="HW10" i="16"/>
  <c r="U10" i="23" s="1"/>
  <c r="HV10" i="16"/>
  <c r="T10" i="23" s="1"/>
  <c r="S10" i="23"/>
  <c r="HT10" i="16"/>
  <c r="R10" i="23" s="1"/>
  <c r="HS10" i="16"/>
  <c r="Q10" i="23" s="1"/>
  <c r="HR10" i="16"/>
  <c r="P10" i="23" s="1"/>
  <c r="HQ10" i="16"/>
  <c r="O10" i="23" s="1"/>
  <c r="HP10" i="16"/>
  <c r="N10" i="23" s="1"/>
  <c r="HO10" i="16"/>
  <c r="M10" i="23" s="1"/>
  <c r="HN10" i="16"/>
  <c r="L10" i="23" s="1"/>
  <c r="HM10" i="16"/>
  <c r="K10" i="23" s="1"/>
  <c r="HL10" i="16"/>
  <c r="J10" i="23" s="1"/>
  <c r="HK10" i="16"/>
  <c r="I10" i="23" s="1"/>
  <c r="HJ10" i="16"/>
  <c r="H10" i="23" s="1"/>
  <c r="HI10" i="16"/>
  <c r="G10" i="23" s="1"/>
  <c r="HH10" i="16"/>
  <c r="F10" i="23" s="1"/>
  <c r="HG10" i="16"/>
  <c r="E10" i="23" s="1"/>
  <c r="HF10" i="16"/>
  <c r="D10" i="23" s="1"/>
  <c r="ID9" i="16"/>
  <c r="AB9" i="23" s="1"/>
  <c r="IC9" i="16"/>
  <c r="AA9" i="23" s="1"/>
  <c r="IB9" i="16"/>
  <c r="Z9" i="23" s="1"/>
  <c r="IA9" i="16"/>
  <c r="Y9" i="23" s="1"/>
  <c r="HZ9" i="16"/>
  <c r="X9" i="23" s="1"/>
  <c r="HY9" i="16"/>
  <c r="W9" i="23" s="1"/>
  <c r="V9" i="23"/>
  <c r="HW9" i="16"/>
  <c r="U9" i="23" s="1"/>
  <c r="HV9" i="16"/>
  <c r="T9" i="23" s="1"/>
  <c r="S9" i="23"/>
  <c r="HT9" i="16"/>
  <c r="R9" i="23" s="1"/>
  <c r="HS9" i="16"/>
  <c r="Q9" i="23" s="1"/>
  <c r="HR9" i="16"/>
  <c r="P9" i="23" s="1"/>
  <c r="HQ9" i="16"/>
  <c r="O9" i="23" s="1"/>
  <c r="HP9" i="16"/>
  <c r="N9" i="23" s="1"/>
  <c r="HO9" i="16"/>
  <c r="M9" i="23" s="1"/>
  <c r="HN9" i="16"/>
  <c r="L9" i="23" s="1"/>
  <c r="HM9" i="16"/>
  <c r="K9" i="23" s="1"/>
  <c r="HL9" i="16"/>
  <c r="J9" i="23" s="1"/>
  <c r="HK9" i="16"/>
  <c r="I9" i="23" s="1"/>
  <c r="HJ9" i="16"/>
  <c r="H9" i="23" s="1"/>
  <c r="HI9" i="16"/>
  <c r="G9" i="23" s="1"/>
  <c r="HH9" i="16"/>
  <c r="F9" i="23" s="1"/>
  <c r="HG9" i="16"/>
  <c r="E9" i="23" s="1"/>
  <c r="HF9" i="16"/>
  <c r="D9" i="23" s="1"/>
  <c r="ID7" i="16"/>
  <c r="AB7" i="23" s="1"/>
  <c r="IC7" i="16"/>
  <c r="AA7" i="23" s="1"/>
  <c r="IB7" i="16"/>
  <c r="Z7" i="23" s="1"/>
  <c r="IA7" i="16"/>
  <c r="Y7" i="23" s="1"/>
  <c r="HZ7" i="16"/>
  <c r="X7" i="23" s="1"/>
  <c r="HY7" i="16"/>
  <c r="W7" i="23" s="1"/>
  <c r="V7" i="23"/>
  <c r="HW7" i="16"/>
  <c r="U7" i="23" s="1"/>
  <c r="HV7" i="16"/>
  <c r="T7" i="23" s="1"/>
  <c r="S7" i="23"/>
  <c r="HT7" i="16"/>
  <c r="R7" i="23" s="1"/>
  <c r="HS7" i="16"/>
  <c r="Q7" i="23" s="1"/>
  <c r="HR7" i="16"/>
  <c r="P7" i="23" s="1"/>
  <c r="HQ7" i="16"/>
  <c r="O7" i="23" s="1"/>
  <c r="HP7" i="16"/>
  <c r="N7" i="23" s="1"/>
  <c r="HO7" i="16"/>
  <c r="HN7" i="16"/>
  <c r="L7" i="23" s="1"/>
  <c r="HM7" i="16"/>
  <c r="K7" i="23" s="1"/>
  <c r="HL7" i="16"/>
  <c r="J7" i="23" s="1"/>
  <c r="HK7" i="16"/>
  <c r="I7" i="23" s="1"/>
  <c r="HJ7" i="16"/>
  <c r="H7" i="23" s="1"/>
  <c r="HI7" i="16"/>
  <c r="HH7" i="16"/>
  <c r="F7" i="23" s="1"/>
  <c r="HG7" i="16"/>
  <c r="E7" i="23" s="1"/>
  <c r="HF7" i="16"/>
  <c r="D7" i="23" s="1"/>
  <c r="ID6" i="16"/>
  <c r="AB6" i="23" s="1"/>
  <c r="IC6" i="16"/>
  <c r="AA6" i="23" s="1"/>
  <c r="IB6" i="16"/>
  <c r="Z6" i="23" s="1"/>
  <c r="IA6" i="16"/>
  <c r="Y6" i="23" s="1"/>
  <c r="HZ6" i="16"/>
  <c r="X6" i="23" s="1"/>
  <c r="HY6" i="16"/>
  <c r="W6" i="23" s="1"/>
  <c r="V6" i="23"/>
  <c r="HW6" i="16"/>
  <c r="U6" i="23" s="1"/>
  <c r="HV6" i="16"/>
  <c r="T6" i="23" s="1"/>
  <c r="S6" i="23"/>
  <c r="HT6" i="16"/>
  <c r="R6" i="23" s="1"/>
  <c r="HS6" i="16"/>
  <c r="Q6" i="23" s="1"/>
  <c r="HR6" i="16"/>
  <c r="P6" i="23" s="1"/>
  <c r="HQ6" i="16"/>
  <c r="O6" i="23" s="1"/>
  <c r="HP6" i="16"/>
  <c r="N6" i="23" s="1"/>
  <c r="HO6" i="16"/>
  <c r="M6" i="23" s="1"/>
  <c r="HN6" i="16"/>
  <c r="L6" i="23" s="1"/>
  <c r="HM6" i="16"/>
  <c r="K6" i="23" s="1"/>
  <c r="HL6" i="16"/>
  <c r="J6" i="23" s="1"/>
  <c r="HK6" i="16"/>
  <c r="I6" i="23" s="1"/>
  <c r="HJ6" i="16"/>
  <c r="H6" i="23" s="1"/>
  <c r="HI6" i="16"/>
  <c r="G6" i="23" s="1"/>
  <c r="HH6" i="16"/>
  <c r="F6" i="23" s="1"/>
  <c r="HG6" i="16"/>
  <c r="E6" i="23" s="1"/>
  <c r="HF6" i="16"/>
  <c r="D6" i="23" s="1"/>
  <c r="HE134" i="16"/>
  <c r="HE133" i="16"/>
  <c r="HE131" i="16"/>
  <c r="HE129" i="16"/>
  <c r="HE128" i="16"/>
  <c r="HE126" i="16"/>
  <c r="HE124" i="16"/>
  <c r="HE121" i="16"/>
  <c r="HE120" i="16"/>
  <c r="C118" i="23"/>
  <c r="HE117" i="16"/>
  <c r="HE116" i="16"/>
  <c r="HE113" i="16"/>
  <c r="HE112" i="16"/>
  <c r="HE110" i="16"/>
  <c r="HE109" i="16"/>
  <c r="HE108" i="16"/>
  <c r="HE107" i="16"/>
  <c r="HE106" i="16"/>
  <c r="HE105" i="16"/>
  <c r="HE104" i="16"/>
  <c r="HE103" i="16"/>
  <c r="HE102" i="16"/>
  <c r="HE101" i="16"/>
  <c r="HE100" i="16"/>
  <c r="HE99" i="16"/>
  <c r="HE96" i="16"/>
  <c r="HE95" i="16"/>
  <c r="HE94" i="16"/>
  <c r="HE93" i="16"/>
  <c r="HE92" i="16"/>
  <c r="HE91" i="16"/>
  <c r="HE90" i="16"/>
  <c r="HE89" i="16"/>
  <c r="HE88" i="16"/>
  <c r="HE87" i="16"/>
  <c r="HE86" i="16"/>
  <c r="HE84" i="16"/>
  <c r="HE83" i="16"/>
  <c r="HE82" i="16"/>
  <c r="HE81" i="16"/>
  <c r="HE80" i="16"/>
  <c r="HE78" i="16"/>
  <c r="HE77" i="16"/>
  <c r="HE76" i="16"/>
  <c r="HE74" i="16"/>
  <c r="HE73" i="16"/>
  <c r="HE72" i="16"/>
  <c r="HE70" i="16"/>
  <c r="HE69" i="16"/>
  <c r="HE68" i="16"/>
  <c r="HE65" i="16"/>
  <c r="HE64" i="16"/>
  <c r="HE63" i="16"/>
  <c r="HE62" i="16"/>
  <c r="HE61" i="16"/>
  <c r="HE59" i="16"/>
  <c r="HE58" i="16"/>
  <c r="HE57" i="16"/>
  <c r="HE56" i="16"/>
  <c r="HE55" i="16"/>
  <c r="HE54" i="16"/>
  <c r="HE53" i="16"/>
  <c r="HE52" i="16"/>
  <c r="HE51" i="16"/>
  <c r="HE50" i="16"/>
  <c r="HE49" i="16"/>
  <c r="HE46" i="16"/>
  <c r="HE45" i="16"/>
  <c r="HE44" i="16"/>
  <c r="HE43" i="16"/>
  <c r="HE42" i="16"/>
  <c r="HE41" i="16"/>
  <c r="HE40" i="16"/>
  <c r="HE39" i="16"/>
  <c r="HE38" i="16"/>
  <c r="HE37" i="16"/>
  <c r="HE36" i="16"/>
  <c r="HE35" i="16"/>
  <c r="HE34" i="16"/>
  <c r="HE33" i="16"/>
  <c r="HE32" i="16"/>
  <c r="HE31" i="16"/>
  <c r="HE30" i="16"/>
  <c r="HE29" i="16"/>
  <c r="HE28" i="16"/>
  <c r="HE27" i="16"/>
  <c r="HE26" i="16"/>
  <c r="HE25" i="16"/>
  <c r="HE24" i="16"/>
  <c r="HE23" i="16"/>
  <c r="HE22" i="16"/>
  <c r="HE20" i="16"/>
  <c r="HE19" i="16"/>
  <c r="HE18" i="16"/>
  <c r="HE16" i="16"/>
  <c r="HE15" i="16"/>
  <c r="HE13" i="16"/>
  <c r="HE11" i="16"/>
  <c r="HE10" i="16"/>
  <c r="HE9" i="16"/>
  <c r="HE7" i="16"/>
  <c r="HE6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AE115" i="16"/>
  <c r="BK115" i="16"/>
  <c r="BL115" i="16"/>
  <c r="BM115" i="16"/>
  <c r="BN115" i="16"/>
  <c r="BO115" i="16"/>
  <c r="BP115" i="16"/>
  <c r="BQ115" i="16"/>
  <c r="BR115" i="16"/>
  <c r="BS115" i="16"/>
  <c r="BT115" i="16"/>
  <c r="BU115" i="16"/>
  <c r="BV115" i="16"/>
  <c r="BW115" i="16"/>
  <c r="BX115" i="16"/>
  <c r="BY115" i="16"/>
  <c r="BZ115" i="16"/>
  <c r="CA115" i="16"/>
  <c r="CB115" i="16"/>
  <c r="CC115" i="16"/>
  <c r="CD115" i="16"/>
  <c r="CE115" i="16"/>
  <c r="CF115" i="16"/>
  <c r="CG115" i="16"/>
  <c r="BD115" i="16"/>
  <c r="BE115" i="16"/>
  <c r="BF115" i="16"/>
  <c r="BG115" i="16"/>
  <c r="BI115" i="16"/>
  <c r="AG115" i="16"/>
  <c r="AH115" i="16"/>
  <c r="AI115" i="16"/>
  <c r="AJ115" i="16"/>
  <c r="AK115" i="16"/>
  <c r="AL115" i="16"/>
  <c r="AM115" i="16"/>
  <c r="AN115" i="16"/>
  <c r="AO115" i="16"/>
  <c r="AP115" i="16"/>
  <c r="AQ115" i="16"/>
  <c r="AR115" i="16"/>
  <c r="AS115" i="16"/>
  <c r="AT115" i="16"/>
  <c r="AU115" i="16"/>
  <c r="AV115" i="16"/>
  <c r="AW115" i="16"/>
  <c r="AX115" i="16"/>
  <c r="AY115" i="16"/>
  <c r="AZ115" i="16"/>
  <c r="BA115" i="16"/>
  <c r="BB115" i="16"/>
  <c r="BC115" i="16"/>
  <c r="CH115" i="16"/>
  <c r="CI115" i="16"/>
  <c r="CJ115" i="16"/>
  <c r="CK115" i="16"/>
  <c r="CM115" i="16"/>
  <c r="CO115" i="16"/>
  <c r="CP115" i="16"/>
  <c r="CQ115" i="16"/>
  <c r="CR115" i="16"/>
  <c r="CS115" i="16"/>
  <c r="CT115" i="16"/>
  <c r="CU115" i="16"/>
  <c r="CV115" i="16"/>
  <c r="CW115" i="16"/>
  <c r="CX115" i="16"/>
  <c r="CY115" i="16"/>
  <c r="CZ115" i="16"/>
  <c r="DA115" i="16"/>
  <c r="DB115" i="16"/>
  <c r="DC115" i="16"/>
  <c r="DD115" i="16"/>
  <c r="DE115" i="16"/>
  <c r="DF115" i="16"/>
  <c r="DG115" i="16"/>
  <c r="DH115" i="16"/>
  <c r="DJ115" i="16"/>
  <c r="DK115" i="16"/>
  <c r="DL115" i="16"/>
  <c r="DM115" i="16"/>
  <c r="DN115" i="16"/>
  <c r="DO115" i="16"/>
  <c r="DQ115" i="16"/>
  <c r="DS115" i="16"/>
  <c r="DT115" i="16"/>
  <c r="DU115" i="16"/>
  <c r="DV115" i="16"/>
  <c r="DW115" i="16"/>
  <c r="DX115" i="16"/>
  <c r="DY115" i="16"/>
  <c r="DZ115" i="16"/>
  <c r="EA115" i="16"/>
  <c r="EB115" i="16"/>
  <c r="EC115" i="16"/>
  <c r="ED115" i="16"/>
  <c r="EE115" i="16"/>
  <c r="EF115" i="16"/>
  <c r="EG115" i="16"/>
  <c r="EH115" i="16"/>
  <c r="EI115" i="16"/>
  <c r="EJ115" i="16"/>
  <c r="EK115" i="16"/>
  <c r="EL115" i="16"/>
  <c r="EP115" i="16"/>
  <c r="EQ115" i="16"/>
  <c r="ER115" i="16"/>
  <c r="ES115" i="16"/>
  <c r="EU115" i="16"/>
  <c r="EW115" i="16"/>
  <c r="EX115" i="16"/>
  <c r="EY115" i="16"/>
  <c r="EZ115" i="16"/>
  <c r="FA115" i="16"/>
  <c r="FB115" i="16"/>
  <c r="FC115" i="16"/>
  <c r="FD115" i="16"/>
  <c r="FE115" i="16"/>
  <c r="FF115" i="16"/>
  <c r="FG115" i="16"/>
  <c r="FH115" i="16"/>
  <c r="FI115" i="16"/>
  <c r="FJ115" i="16"/>
  <c r="FK115" i="16"/>
  <c r="FL115" i="16"/>
  <c r="FM115" i="16"/>
  <c r="FN115" i="16"/>
  <c r="FO115" i="16"/>
  <c r="FP115" i="16"/>
  <c r="FT115" i="16"/>
  <c r="FU115" i="16"/>
  <c r="FV115" i="16"/>
  <c r="FW115" i="16"/>
  <c r="FY115" i="16"/>
  <c r="GA115" i="16"/>
  <c r="GB115" i="16"/>
  <c r="GC115" i="16"/>
  <c r="GD115" i="16"/>
  <c r="GE115" i="16"/>
  <c r="GF115" i="16"/>
  <c r="GG115" i="16"/>
  <c r="GH115" i="16"/>
  <c r="GI115" i="16"/>
  <c r="GJ115" i="16"/>
  <c r="GK115" i="16"/>
  <c r="GL115" i="16"/>
  <c r="GM115" i="16"/>
  <c r="GN115" i="16"/>
  <c r="GO115" i="16"/>
  <c r="GP115" i="16"/>
  <c r="GQ115" i="16"/>
  <c r="GR115" i="16"/>
  <c r="GS115" i="16"/>
  <c r="GT115" i="16"/>
  <c r="GX115" i="16"/>
  <c r="GY115" i="16"/>
  <c r="GZ115" i="16"/>
  <c r="HA115" i="16"/>
  <c r="HC115" i="16"/>
  <c r="C115" i="16"/>
  <c r="HU130" i="16"/>
  <c r="S130" i="23" s="1"/>
  <c r="HU125" i="16"/>
  <c r="S125" i="23" s="1"/>
  <c r="HU123" i="16"/>
  <c r="S123" i="23" s="1"/>
  <c r="GY132" i="16"/>
  <c r="GY130" i="16"/>
  <c r="GY127" i="16"/>
  <c r="GY125" i="16"/>
  <c r="GY123" i="16"/>
  <c r="GY119" i="16"/>
  <c r="GY111" i="16"/>
  <c r="GY98" i="16"/>
  <c r="GY85" i="16"/>
  <c r="GY79" i="16"/>
  <c r="GY75" i="16"/>
  <c r="GY71" i="16"/>
  <c r="GY67" i="16"/>
  <c r="GY60" i="16"/>
  <c r="GY48" i="16"/>
  <c r="GY21" i="16"/>
  <c r="GY17" i="16"/>
  <c r="GY14" i="16"/>
  <c r="GY12" i="16"/>
  <c r="GY8" i="16"/>
  <c r="GY5" i="16"/>
  <c r="GV132" i="16"/>
  <c r="GV130" i="16"/>
  <c r="GV127" i="16"/>
  <c r="GV125" i="16"/>
  <c r="GV123" i="16"/>
  <c r="GV119" i="16"/>
  <c r="GV118" i="16"/>
  <c r="GV115" i="16" s="1"/>
  <c r="GV111" i="16"/>
  <c r="GV98" i="16"/>
  <c r="GV85" i="16"/>
  <c r="GV79" i="16"/>
  <c r="GV75" i="16"/>
  <c r="GV71" i="16"/>
  <c r="GV67" i="16"/>
  <c r="GV60" i="16"/>
  <c r="GV48" i="16"/>
  <c r="GV21" i="16"/>
  <c r="GV17" i="16"/>
  <c r="GV14" i="16"/>
  <c r="GV12" i="16"/>
  <c r="GV8" i="16"/>
  <c r="GV5" i="16"/>
  <c r="GS132" i="16"/>
  <c r="GS130" i="16"/>
  <c r="GS127" i="16"/>
  <c r="GS125" i="16"/>
  <c r="GS123" i="16"/>
  <c r="GS119" i="16"/>
  <c r="GS111" i="16"/>
  <c r="GS98" i="16"/>
  <c r="GS85" i="16"/>
  <c r="GS79" i="16"/>
  <c r="GS75" i="16"/>
  <c r="GS71" i="16"/>
  <c r="GS67" i="16"/>
  <c r="GS60" i="16"/>
  <c r="GS48" i="16"/>
  <c r="GS21" i="16"/>
  <c r="GS17" i="16"/>
  <c r="GS14" i="16"/>
  <c r="GS12" i="16"/>
  <c r="GS8" i="16"/>
  <c r="GS5" i="16"/>
  <c r="GP132" i="16"/>
  <c r="GP130" i="16"/>
  <c r="GP127" i="16"/>
  <c r="GP125" i="16"/>
  <c r="GP123" i="16"/>
  <c r="GP119" i="16"/>
  <c r="GP111" i="16"/>
  <c r="GP98" i="16"/>
  <c r="GP85" i="16"/>
  <c r="GP79" i="16"/>
  <c r="GP75" i="16"/>
  <c r="GP71" i="16"/>
  <c r="GP67" i="16"/>
  <c r="GP60" i="16"/>
  <c r="GP48" i="16"/>
  <c r="GP21" i="16"/>
  <c r="GP17" i="16"/>
  <c r="GP14" i="16"/>
  <c r="GP12" i="16"/>
  <c r="GP8" i="16"/>
  <c r="GP5" i="16"/>
  <c r="GM135" i="16"/>
  <c r="GM132" i="16"/>
  <c r="GM130" i="16"/>
  <c r="GM127" i="16"/>
  <c r="GM125" i="16"/>
  <c r="GM123" i="16"/>
  <c r="GM119" i="16"/>
  <c r="GM111" i="16"/>
  <c r="GM98" i="16"/>
  <c r="GM85" i="16"/>
  <c r="GM79" i="16"/>
  <c r="GM75" i="16"/>
  <c r="GM71" i="16"/>
  <c r="GM67" i="16"/>
  <c r="GM60" i="16"/>
  <c r="GM48" i="16"/>
  <c r="GM21" i="16"/>
  <c r="GM17" i="16"/>
  <c r="GM14" i="16"/>
  <c r="GM12" i="16"/>
  <c r="GM8" i="16"/>
  <c r="GM5" i="16"/>
  <c r="GJ135" i="16"/>
  <c r="GJ132" i="16"/>
  <c r="GJ130" i="16"/>
  <c r="GJ127" i="16"/>
  <c r="GJ125" i="16"/>
  <c r="GJ123" i="16"/>
  <c r="GJ119" i="16"/>
  <c r="GJ111" i="16"/>
  <c r="GJ98" i="16"/>
  <c r="GJ85" i="16"/>
  <c r="GJ79" i="16"/>
  <c r="GJ75" i="16"/>
  <c r="GJ71" i="16"/>
  <c r="GJ67" i="16"/>
  <c r="GJ60" i="16"/>
  <c r="GJ48" i="16"/>
  <c r="GJ21" i="16"/>
  <c r="GJ17" i="16"/>
  <c r="GJ14" i="16"/>
  <c r="GJ12" i="16"/>
  <c r="GJ8" i="16"/>
  <c r="GJ5" i="16"/>
  <c r="GG132" i="16"/>
  <c r="GG130" i="16"/>
  <c r="GG127" i="16"/>
  <c r="GG125" i="16"/>
  <c r="GG123" i="16"/>
  <c r="GG119" i="16"/>
  <c r="GG111" i="16"/>
  <c r="GG98" i="16"/>
  <c r="GG85" i="16"/>
  <c r="GG79" i="16"/>
  <c r="GG75" i="16"/>
  <c r="GG71" i="16"/>
  <c r="GG67" i="16"/>
  <c r="GG60" i="16"/>
  <c r="GG48" i="16"/>
  <c r="GG21" i="16"/>
  <c r="GG17" i="16"/>
  <c r="GG14" i="16"/>
  <c r="GG12" i="16"/>
  <c r="GG8" i="16"/>
  <c r="GG5" i="16"/>
  <c r="GD132" i="16"/>
  <c r="GD130" i="16"/>
  <c r="GD127" i="16"/>
  <c r="GD125" i="16"/>
  <c r="GD123" i="16"/>
  <c r="GD119" i="16"/>
  <c r="GD111" i="16"/>
  <c r="GD98" i="16"/>
  <c r="GD85" i="16"/>
  <c r="GD79" i="16"/>
  <c r="GD75" i="16"/>
  <c r="GD71" i="16"/>
  <c r="GD67" i="16"/>
  <c r="GD60" i="16"/>
  <c r="GD48" i="16"/>
  <c r="GD21" i="16"/>
  <c r="GD17" i="16"/>
  <c r="GD14" i="16"/>
  <c r="GD12" i="16"/>
  <c r="GD8" i="16"/>
  <c r="GD5" i="16"/>
  <c r="GA132" i="16"/>
  <c r="GA130" i="16"/>
  <c r="GA127" i="16"/>
  <c r="GA125" i="16"/>
  <c r="GA123" i="16"/>
  <c r="GA119" i="16"/>
  <c r="GA111" i="16"/>
  <c r="GA98" i="16"/>
  <c r="GA85" i="16"/>
  <c r="GA79" i="16"/>
  <c r="GA75" i="16"/>
  <c r="GA71" i="16"/>
  <c r="GA67" i="16"/>
  <c r="GA60" i="16"/>
  <c r="GA48" i="16"/>
  <c r="GA21" i="16"/>
  <c r="GA17" i="16"/>
  <c r="GA14" i="16"/>
  <c r="GA12" i="16"/>
  <c r="GA8" i="16"/>
  <c r="GA5" i="16"/>
  <c r="FU132" i="16"/>
  <c r="FU130" i="16"/>
  <c r="FU127" i="16"/>
  <c r="FU125" i="16"/>
  <c r="FU123" i="16"/>
  <c r="FU119" i="16"/>
  <c r="FU111" i="16"/>
  <c r="FU98" i="16"/>
  <c r="FU85" i="16"/>
  <c r="FU79" i="16"/>
  <c r="FU75" i="16"/>
  <c r="FU71" i="16"/>
  <c r="FU67" i="16"/>
  <c r="FU60" i="16"/>
  <c r="FU48" i="16"/>
  <c r="FU21" i="16"/>
  <c r="FU17" i="16"/>
  <c r="FU14" i="16"/>
  <c r="FU12" i="16"/>
  <c r="FU8" i="16"/>
  <c r="FU5" i="16"/>
  <c r="FR135" i="16"/>
  <c r="FR132" i="16"/>
  <c r="FR130" i="16"/>
  <c r="FR127" i="16"/>
  <c r="FR125" i="16"/>
  <c r="FR123" i="16"/>
  <c r="FR119" i="16"/>
  <c r="FR118" i="16"/>
  <c r="FR115" i="16" s="1"/>
  <c r="FR111" i="16"/>
  <c r="FR98" i="16"/>
  <c r="FR85" i="16"/>
  <c r="FR79" i="16"/>
  <c r="FR75" i="16"/>
  <c r="FR71" i="16"/>
  <c r="FR67" i="16"/>
  <c r="FR60" i="16"/>
  <c r="FR48" i="16"/>
  <c r="FR21" i="16"/>
  <c r="FR17" i="16"/>
  <c r="FR14" i="16"/>
  <c r="FR12" i="16"/>
  <c r="FR8" i="16"/>
  <c r="FR5" i="16"/>
  <c r="FO135" i="16"/>
  <c r="FO132" i="16"/>
  <c r="FO130" i="16"/>
  <c r="FO127" i="16"/>
  <c r="FO125" i="16"/>
  <c r="FO123" i="16"/>
  <c r="FO119" i="16"/>
  <c r="FO111" i="16"/>
  <c r="FO98" i="16"/>
  <c r="FO85" i="16"/>
  <c r="FO79" i="16"/>
  <c r="FO75" i="16"/>
  <c r="FO71" i="16"/>
  <c r="FO67" i="16"/>
  <c r="FO60" i="16"/>
  <c r="FO48" i="16"/>
  <c r="FO21" i="16"/>
  <c r="FO17" i="16"/>
  <c r="FO14" i="16"/>
  <c r="FO12" i="16"/>
  <c r="FO8" i="16"/>
  <c r="FO5" i="16"/>
  <c r="FL135" i="16"/>
  <c r="FL132" i="16"/>
  <c r="FL130" i="16"/>
  <c r="FL127" i="16"/>
  <c r="FL125" i="16"/>
  <c r="FL123" i="16"/>
  <c r="FL119" i="16"/>
  <c r="FL111" i="16"/>
  <c r="FL98" i="16"/>
  <c r="FL85" i="16"/>
  <c r="FL79" i="16"/>
  <c r="FL75" i="16"/>
  <c r="FL71" i="16"/>
  <c r="FL67" i="16"/>
  <c r="FL60" i="16"/>
  <c r="FL48" i="16"/>
  <c r="FL21" i="16"/>
  <c r="FL17" i="16"/>
  <c r="FL14" i="16"/>
  <c r="FL12" i="16"/>
  <c r="FL8" i="16"/>
  <c r="FL5" i="16"/>
  <c r="FI135" i="16"/>
  <c r="FI132" i="16"/>
  <c r="FI130" i="16"/>
  <c r="FI127" i="16"/>
  <c r="FI125" i="16"/>
  <c r="FI123" i="16"/>
  <c r="FI119" i="16"/>
  <c r="FI111" i="16"/>
  <c r="FI98" i="16"/>
  <c r="FI85" i="16"/>
  <c r="FI79" i="16"/>
  <c r="FI75" i="16"/>
  <c r="FI71" i="16"/>
  <c r="FI67" i="16"/>
  <c r="FI60" i="16"/>
  <c r="FI48" i="16"/>
  <c r="FI21" i="16"/>
  <c r="FI17" i="16"/>
  <c r="FI14" i="16"/>
  <c r="FI12" i="16"/>
  <c r="FI8" i="16"/>
  <c r="FI5" i="16"/>
  <c r="FF135" i="16"/>
  <c r="FF132" i="16"/>
  <c r="FF130" i="16"/>
  <c r="FF127" i="16"/>
  <c r="FF125" i="16"/>
  <c r="FF123" i="16"/>
  <c r="FF119" i="16"/>
  <c r="FF111" i="16"/>
  <c r="FF98" i="16"/>
  <c r="FF85" i="16"/>
  <c r="FF79" i="16"/>
  <c r="FF75" i="16"/>
  <c r="FF71" i="16"/>
  <c r="FF67" i="16"/>
  <c r="FF60" i="16"/>
  <c r="FF48" i="16"/>
  <c r="FF21" i="16"/>
  <c r="FF17" i="16"/>
  <c r="FF14" i="16"/>
  <c r="FF12" i="16"/>
  <c r="FF8" i="16"/>
  <c r="FF5" i="16"/>
  <c r="FC132" i="16"/>
  <c r="FC130" i="16"/>
  <c r="FC127" i="16"/>
  <c r="FC125" i="16"/>
  <c r="FC123" i="16"/>
  <c r="FC119" i="16"/>
  <c r="FC111" i="16"/>
  <c r="FC98" i="16"/>
  <c r="FC85" i="16"/>
  <c r="FC79" i="16"/>
  <c r="FC75" i="16"/>
  <c r="FC71" i="16"/>
  <c r="FC67" i="16"/>
  <c r="FC60" i="16"/>
  <c r="FC48" i="16"/>
  <c r="FC21" i="16"/>
  <c r="FC17" i="16"/>
  <c r="FC14" i="16"/>
  <c r="FC12" i="16"/>
  <c r="FC8" i="16"/>
  <c r="FC5" i="16"/>
  <c r="EZ132" i="16"/>
  <c r="EZ130" i="16"/>
  <c r="EZ127" i="16"/>
  <c r="EZ125" i="16"/>
  <c r="EZ123" i="16"/>
  <c r="EZ119" i="16"/>
  <c r="EZ111" i="16"/>
  <c r="EZ98" i="16"/>
  <c r="EZ85" i="16"/>
  <c r="EZ79" i="16"/>
  <c r="EZ75" i="16"/>
  <c r="EZ71" i="16"/>
  <c r="EZ67" i="16"/>
  <c r="EZ60" i="16"/>
  <c r="EZ48" i="16"/>
  <c r="EZ21" i="16"/>
  <c r="EZ17" i="16"/>
  <c r="EZ14" i="16"/>
  <c r="EZ12" i="16"/>
  <c r="EZ8" i="16"/>
  <c r="EZ5" i="16"/>
  <c r="EW132" i="16"/>
  <c r="EW130" i="16"/>
  <c r="EW127" i="16"/>
  <c r="EW125" i="16"/>
  <c r="EW123" i="16"/>
  <c r="EW119" i="16"/>
  <c r="EW111" i="16"/>
  <c r="EW98" i="16"/>
  <c r="EW85" i="16"/>
  <c r="EW79" i="16"/>
  <c r="EW75" i="16"/>
  <c r="EW71" i="16"/>
  <c r="EW67" i="16"/>
  <c r="EW60" i="16"/>
  <c r="EW48" i="16"/>
  <c r="EW21" i="16"/>
  <c r="EW17" i="16"/>
  <c r="EW14" i="16"/>
  <c r="EW12" i="16"/>
  <c r="EW8" i="16"/>
  <c r="EW5" i="16"/>
  <c r="EQ132" i="16"/>
  <c r="EQ130" i="16"/>
  <c r="EQ127" i="16"/>
  <c r="EQ125" i="16"/>
  <c r="EQ123" i="16"/>
  <c r="EQ119" i="16"/>
  <c r="EQ111" i="16"/>
  <c r="EQ98" i="16"/>
  <c r="EQ85" i="16"/>
  <c r="EQ79" i="16"/>
  <c r="EQ75" i="16"/>
  <c r="EQ71" i="16"/>
  <c r="EQ67" i="16"/>
  <c r="EQ60" i="16"/>
  <c r="EQ48" i="16"/>
  <c r="EQ21" i="16"/>
  <c r="EQ17" i="16"/>
  <c r="EQ14" i="16"/>
  <c r="EQ12" i="16"/>
  <c r="EQ8" i="16"/>
  <c r="EQ5" i="16"/>
  <c r="EN135" i="16"/>
  <c r="EN132" i="16"/>
  <c r="EN130" i="16"/>
  <c r="EN127" i="16"/>
  <c r="EN125" i="16"/>
  <c r="EN123" i="16"/>
  <c r="EN119" i="16"/>
  <c r="EN118" i="16"/>
  <c r="EN111" i="16"/>
  <c r="EN98" i="16"/>
  <c r="EN85" i="16"/>
  <c r="EN79" i="16"/>
  <c r="EN75" i="16"/>
  <c r="EN71" i="16"/>
  <c r="EN67" i="16"/>
  <c r="EN60" i="16"/>
  <c r="EN48" i="16"/>
  <c r="EN21" i="16"/>
  <c r="EN17" i="16"/>
  <c r="EN14" i="16"/>
  <c r="EN12" i="16"/>
  <c r="EN8" i="16"/>
  <c r="EN5" i="16"/>
  <c r="EK135" i="16"/>
  <c r="EK132" i="16"/>
  <c r="EK130" i="16"/>
  <c r="EK127" i="16"/>
  <c r="EK125" i="16"/>
  <c r="EK123" i="16"/>
  <c r="EK119" i="16"/>
  <c r="EK111" i="16"/>
  <c r="EK98" i="16"/>
  <c r="EK85" i="16"/>
  <c r="EK79" i="16"/>
  <c r="EK75" i="16"/>
  <c r="EK71" i="16"/>
  <c r="EK67" i="16"/>
  <c r="EK60" i="16"/>
  <c r="EK48" i="16"/>
  <c r="EK21" i="16"/>
  <c r="EK17" i="16"/>
  <c r="EK14" i="16"/>
  <c r="EK12" i="16"/>
  <c r="EK8" i="16"/>
  <c r="EK5" i="16"/>
  <c r="EH135" i="16"/>
  <c r="EH132" i="16"/>
  <c r="EH130" i="16"/>
  <c r="EH127" i="16"/>
  <c r="EH125" i="16"/>
  <c r="EH123" i="16"/>
  <c r="EH119" i="16"/>
  <c r="EH111" i="16"/>
  <c r="EH98" i="16"/>
  <c r="EH85" i="16"/>
  <c r="EH79" i="16"/>
  <c r="EH75" i="16"/>
  <c r="EH71" i="16"/>
  <c r="EH67" i="16"/>
  <c r="EH60" i="16"/>
  <c r="EH48" i="16"/>
  <c r="EH21" i="16"/>
  <c r="EH17" i="16"/>
  <c r="EH14" i="16"/>
  <c r="EH12" i="16"/>
  <c r="EH8" i="16"/>
  <c r="EH5" i="16"/>
  <c r="EE135" i="16"/>
  <c r="EE132" i="16"/>
  <c r="EE130" i="16"/>
  <c r="EE127" i="16"/>
  <c r="EE125" i="16"/>
  <c r="EE123" i="16"/>
  <c r="EE119" i="16"/>
  <c r="EE111" i="16"/>
  <c r="EE98" i="16"/>
  <c r="EE85" i="16"/>
  <c r="EE79" i="16"/>
  <c r="EE75" i="16"/>
  <c r="EE71" i="16"/>
  <c r="EE67" i="16"/>
  <c r="EE60" i="16"/>
  <c r="EE48" i="16"/>
  <c r="EE21" i="16"/>
  <c r="EE17" i="16"/>
  <c r="EE14" i="16"/>
  <c r="EE12" i="16"/>
  <c r="EE8" i="16"/>
  <c r="EE5" i="16"/>
  <c r="EB135" i="16"/>
  <c r="EB132" i="16"/>
  <c r="EB130" i="16"/>
  <c r="EB127" i="16"/>
  <c r="EB125" i="16"/>
  <c r="EB123" i="16"/>
  <c r="EB119" i="16"/>
  <c r="EB111" i="16"/>
  <c r="EB98" i="16"/>
  <c r="EB85" i="16"/>
  <c r="EB79" i="16"/>
  <c r="EB75" i="16"/>
  <c r="EB71" i="16"/>
  <c r="EB67" i="16"/>
  <c r="EB60" i="16"/>
  <c r="EB48" i="16"/>
  <c r="EB21" i="16"/>
  <c r="EB17" i="16"/>
  <c r="EB14" i="16"/>
  <c r="EB12" i="16"/>
  <c r="EB8" i="16"/>
  <c r="EB5" i="16"/>
  <c r="DY132" i="16"/>
  <c r="DY130" i="16"/>
  <c r="DY127" i="16"/>
  <c r="DY125" i="16"/>
  <c r="DY123" i="16"/>
  <c r="DY119" i="16"/>
  <c r="DY111" i="16"/>
  <c r="DY98" i="16"/>
  <c r="DY85" i="16"/>
  <c r="DY79" i="16"/>
  <c r="DY75" i="16"/>
  <c r="DY71" i="16"/>
  <c r="DY67" i="16"/>
  <c r="DY60" i="16"/>
  <c r="DY48" i="16"/>
  <c r="DY21" i="16"/>
  <c r="DY17" i="16"/>
  <c r="DY14" i="16"/>
  <c r="DY12" i="16"/>
  <c r="DY8" i="16"/>
  <c r="DY5" i="16"/>
  <c r="DV132" i="16"/>
  <c r="DV130" i="16"/>
  <c r="DV127" i="16"/>
  <c r="DV125" i="16"/>
  <c r="DV123" i="16"/>
  <c r="DV119" i="16"/>
  <c r="DV111" i="16"/>
  <c r="DV98" i="16"/>
  <c r="DV85" i="16"/>
  <c r="DV79" i="16"/>
  <c r="DV75" i="16"/>
  <c r="DV71" i="16"/>
  <c r="DV67" i="16"/>
  <c r="DV60" i="16"/>
  <c r="DV48" i="16"/>
  <c r="DV21" i="16"/>
  <c r="DV17" i="16"/>
  <c r="DV14" i="16"/>
  <c r="DV12" i="16"/>
  <c r="DV8" i="16"/>
  <c r="DV5" i="16"/>
  <c r="DS132" i="16"/>
  <c r="DS130" i="16"/>
  <c r="DS127" i="16"/>
  <c r="DS125" i="16"/>
  <c r="DS123" i="16"/>
  <c r="DS119" i="16"/>
  <c r="DS111" i="16"/>
  <c r="DS98" i="16"/>
  <c r="DS85" i="16"/>
  <c r="DS79" i="16"/>
  <c r="DS75" i="16"/>
  <c r="DS71" i="16"/>
  <c r="DS67" i="16"/>
  <c r="DS60" i="16"/>
  <c r="DS48" i="16"/>
  <c r="DS21" i="16"/>
  <c r="DS17" i="16"/>
  <c r="DS14" i="16"/>
  <c r="DS12" i="16"/>
  <c r="DS8" i="16"/>
  <c r="DS5" i="16"/>
  <c r="DM132" i="16"/>
  <c r="DM130" i="16"/>
  <c r="DM127" i="16"/>
  <c r="DM125" i="16"/>
  <c r="DM123" i="16"/>
  <c r="DM119" i="16"/>
  <c r="DM111" i="16"/>
  <c r="DM98" i="16"/>
  <c r="DM85" i="16"/>
  <c r="DM79" i="16"/>
  <c r="DM75" i="16"/>
  <c r="DM71" i="16"/>
  <c r="DM67" i="16"/>
  <c r="DM60" i="16"/>
  <c r="DM48" i="16"/>
  <c r="DM21" i="16"/>
  <c r="DM17" i="16"/>
  <c r="DM14" i="16"/>
  <c r="DM12" i="16"/>
  <c r="DM8" i="16"/>
  <c r="DM5" i="16"/>
  <c r="DJ135" i="16"/>
  <c r="DJ132" i="16"/>
  <c r="DJ130" i="16"/>
  <c r="DJ127" i="16"/>
  <c r="DJ125" i="16"/>
  <c r="DJ123" i="16"/>
  <c r="DJ119" i="16"/>
  <c r="DJ111" i="16"/>
  <c r="DJ98" i="16"/>
  <c r="DJ85" i="16"/>
  <c r="DJ79" i="16"/>
  <c r="DJ75" i="16"/>
  <c r="DJ71" i="16"/>
  <c r="DJ67" i="16"/>
  <c r="DJ60" i="16"/>
  <c r="DJ48" i="16"/>
  <c r="DJ21" i="16"/>
  <c r="DJ17" i="16"/>
  <c r="DJ14" i="16"/>
  <c r="DJ12" i="16"/>
  <c r="DJ8" i="16"/>
  <c r="DJ5" i="16"/>
  <c r="DG135" i="16"/>
  <c r="DG132" i="16"/>
  <c r="DG130" i="16"/>
  <c r="DG127" i="16"/>
  <c r="DG125" i="16"/>
  <c r="DG123" i="16"/>
  <c r="DG119" i="16"/>
  <c r="DG111" i="16"/>
  <c r="DG98" i="16"/>
  <c r="DG85" i="16"/>
  <c r="DG79" i="16"/>
  <c r="DG75" i="16"/>
  <c r="DG71" i="16"/>
  <c r="DG67" i="16"/>
  <c r="DG60" i="16"/>
  <c r="DG48" i="16"/>
  <c r="DG21" i="16"/>
  <c r="DG17" i="16"/>
  <c r="DG14" i="16"/>
  <c r="DG12" i="16"/>
  <c r="DG8" i="16"/>
  <c r="DG5" i="16"/>
  <c r="DD135" i="16"/>
  <c r="DD132" i="16"/>
  <c r="DD130" i="16"/>
  <c r="DD127" i="16"/>
  <c r="DD125" i="16"/>
  <c r="DD123" i="16"/>
  <c r="DD119" i="16"/>
  <c r="DD111" i="16"/>
  <c r="DD98" i="16"/>
  <c r="DD85" i="16"/>
  <c r="DD79" i="16"/>
  <c r="DD75" i="16"/>
  <c r="DD71" i="16"/>
  <c r="DD67" i="16"/>
  <c r="DD60" i="16"/>
  <c r="DD48" i="16"/>
  <c r="DD21" i="16"/>
  <c r="DD17" i="16"/>
  <c r="DD14" i="16"/>
  <c r="DD12" i="16"/>
  <c r="DD8" i="16"/>
  <c r="DD5" i="16"/>
  <c r="DA135" i="16"/>
  <c r="DA132" i="16"/>
  <c r="DA130" i="16"/>
  <c r="DA127" i="16"/>
  <c r="DA125" i="16"/>
  <c r="DA123" i="16"/>
  <c r="DA119" i="16"/>
  <c r="DA111" i="16"/>
  <c r="DA98" i="16"/>
  <c r="DA85" i="16"/>
  <c r="DA79" i="16"/>
  <c r="DA75" i="16"/>
  <c r="DA71" i="16"/>
  <c r="DA67" i="16"/>
  <c r="DA60" i="16"/>
  <c r="DA48" i="16"/>
  <c r="DA21" i="16"/>
  <c r="DA17" i="16"/>
  <c r="DA14" i="16"/>
  <c r="DA12" i="16"/>
  <c r="DA8" i="16"/>
  <c r="DA5" i="16"/>
  <c r="CX135" i="16"/>
  <c r="CX132" i="16"/>
  <c r="CX130" i="16"/>
  <c r="CX127" i="16"/>
  <c r="CX125" i="16"/>
  <c r="CX123" i="16"/>
  <c r="CX119" i="16"/>
  <c r="CX111" i="16"/>
  <c r="CX98" i="16"/>
  <c r="CX85" i="16"/>
  <c r="CX79" i="16"/>
  <c r="CX75" i="16"/>
  <c r="CX71" i="16"/>
  <c r="CX67" i="16"/>
  <c r="CX60" i="16"/>
  <c r="CX48" i="16"/>
  <c r="CX21" i="16"/>
  <c r="CX17" i="16"/>
  <c r="CX14" i="16"/>
  <c r="CX12" i="16"/>
  <c r="CX8" i="16"/>
  <c r="CX5" i="16"/>
  <c r="CU132" i="16"/>
  <c r="CU130" i="16"/>
  <c r="CU127" i="16"/>
  <c r="CU125" i="16"/>
  <c r="CU123" i="16"/>
  <c r="CU119" i="16"/>
  <c r="CU111" i="16"/>
  <c r="CU98" i="16"/>
  <c r="CU85" i="16"/>
  <c r="CU79" i="16"/>
  <c r="CU75" i="16"/>
  <c r="CU71" i="16"/>
  <c r="CU67" i="16"/>
  <c r="CU60" i="16"/>
  <c r="CU48" i="16"/>
  <c r="CU21" i="16"/>
  <c r="CU17" i="16"/>
  <c r="CU14" i="16"/>
  <c r="CU12" i="16"/>
  <c r="CU8" i="16"/>
  <c r="CU5" i="16"/>
  <c r="CR132" i="16"/>
  <c r="CR130" i="16"/>
  <c r="CR127" i="16"/>
  <c r="CR125" i="16"/>
  <c r="CR123" i="16"/>
  <c r="CR119" i="16"/>
  <c r="CR111" i="16"/>
  <c r="CR98" i="16"/>
  <c r="CR85" i="16"/>
  <c r="CR79" i="16"/>
  <c r="CR75" i="16"/>
  <c r="CR71" i="16"/>
  <c r="CR67" i="16"/>
  <c r="CR60" i="16"/>
  <c r="CR48" i="16"/>
  <c r="CR21" i="16"/>
  <c r="CR17" i="16"/>
  <c r="CR14" i="16"/>
  <c r="CR12" i="16"/>
  <c r="CR8" i="16"/>
  <c r="CR5" i="16"/>
  <c r="CO132" i="16"/>
  <c r="CO130" i="16"/>
  <c r="CO127" i="16"/>
  <c r="CO125" i="16"/>
  <c r="CO123" i="16"/>
  <c r="CO119" i="16"/>
  <c r="CO111" i="16"/>
  <c r="CO98" i="16"/>
  <c r="CO85" i="16"/>
  <c r="CO79" i="16"/>
  <c r="CO75" i="16"/>
  <c r="CO71" i="16"/>
  <c r="CO67" i="16"/>
  <c r="CO60" i="16"/>
  <c r="CO48" i="16"/>
  <c r="CO21" i="16"/>
  <c r="CO17" i="16"/>
  <c r="CO14" i="16"/>
  <c r="CO12" i="16"/>
  <c r="CO8" i="16"/>
  <c r="CO5" i="16"/>
  <c r="CI132" i="16"/>
  <c r="CI130" i="16"/>
  <c r="CI127" i="16"/>
  <c r="CI125" i="16"/>
  <c r="CI123" i="16"/>
  <c r="CI119" i="16"/>
  <c r="CI111" i="16"/>
  <c r="CI98" i="16"/>
  <c r="CI85" i="16"/>
  <c r="CI79" i="16"/>
  <c r="CI75" i="16"/>
  <c r="CI71" i="16"/>
  <c r="CI67" i="16"/>
  <c r="CI60" i="16"/>
  <c r="CI48" i="16"/>
  <c r="CI21" i="16"/>
  <c r="CI17" i="16"/>
  <c r="CI14" i="16"/>
  <c r="CI12" i="16"/>
  <c r="CI8" i="16"/>
  <c r="CI5" i="16"/>
  <c r="BB135" i="16"/>
  <c r="BB132" i="16"/>
  <c r="BB130" i="16"/>
  <c r="BB127" i="16"/>
  <c r="BB125" i="16"/>
  <c r="BB123" i="16"/>
  <c r="BB119" i="16"/>
  <c r="BB111" i="16"/>
  <c r="BB98" i="16"/>
  <c r="BB85" i="16"/>
  <c r="BB79" i="16"/>
  <c r="BB75" i="16"/>
  <c r="BB71" i="16"/>
  <c r="BB67" i="16"/>
  <c r="BB60" i="16"/>
  <c r="BB59" i="16"/>
  <c r="BB48" i="16" s="1"/>
  <c r="BB21" i="16"/>
  <c r="BB17" i="16"/>
  <c r="BB14" i="16"/>
  <c r="BB12" i="16"/>
  <c r="BB8" i="16"/>
  <c r="BB5" i="16"/>
  <c r="AY135" i="16"/>
  <c r="AY132" i="16"/>
  <c r="AY130" i="16"/>
  <c r="AY127" i="16"/>
  <c r="AY125" i="16"/>
  <c r="AY123" i="16"/>
  <c r="AY119" i="16"/>
  <c r="AY111" i="16"/>
  <c r="AY98" i="16"/>
  <c r="AY85" i="16"/>
  <c r="AY79" i="16"/>
  <c r="AY75" i="16"/>
  <c r="AY71" i="16"/>
  <c r="AY67" i="16"/>
  <c r="AY60" i="16"/>
  <c r="AY48" i="16"/>
  <c r="AY21" i="16"/>
  <c r="AY17" i="16"/>
  <c r="AY14" i="16"/>
  <c r="AY12" i="16"/>
  <c r="AY8" i="16"/>
  <c r="AY5" i="16"/>
  <c r="AV135" i="16"/>
  <c r="AV132" i="16"/>
  <c r="AV130" i="16"/>
  <c r="AV127" i="16"/>
  <c r="AV125" i="16"/>
  <c r="AV123" i="16"/>
  <c r="AV119" i="16"/>
  <c r="AV111" i="16"/>
  <c r="AV98" i="16"/>
  <c r="AV85" i="16"/>
  <c r="AV79" i="16"/>
  <c r="AV75" i="16"/>
  <c r="AV71" i="16"/>
  <c r="AV67" i="16"/>
  <c r="AV60" i="16"/>
  <c r="AV48" i="16"/>
  <c r="AV21" i="16"/>
  <c r="AV17" i="16"/>
  <c r="AV14" i="16"/>
  <c r="AV12" i="16"/>
  <c r="AV8" i="16"/>
  <c r="AV5" i="16"/>
  <c r="AS135" i="16"/>
  <c r="AS132" i="16"/>
  <c r="AS130" i="16"/>
  <c r="AS127" i="16"/>
  <c r="AS125" i="16"/>
  <c r="AS123" i="16"/>
  <c r="AS119" i="16"/>
  <c r="AS111" i="16"/>
  <c r="AS98" i="16"/>
  <c r="AS85" i="16"/>
  <c r="AS79" i="16"/>
  <c r="AS75" i="16"/>
  <c r="AS71" i="16"/>
  <c r="AS67" i="16"/>
  <c r="AS60" i="16"/>
  <c r="AS48" i="16"/>
  <c r="AS21" i="16"/>
  <c r="AS17" i="16"/>
  <c r="AS14" i="16"/>
  <c r="AS12" i="16"/>
  <c r="AS8" i="16"/>
  <c r="AS5" i="16"/>
  <c r="AP135" i="16"/>
  <c r="AP132" i="16"/>
  <c r="AP130" i="16"/>
  <c r="AP127" i="16"/>
  <c r="AP125" i="16"/>
  <c r="AP123" i="16"/>
  <c r="AP119" i="16"/>
  <c r="AP111" i="16"/>
  <c r="AP98" i="16"/>
  <c r="AP85" i="16"/>
  <c r="AP79" i="16"/>
  <c r="AP75" i="16"/>
  <c r="AP71" i="16"/>
  <c r="AP67" i="16"/>
  <c r="AP60" i="16"/>
  <c r="AP48" i="16"/>
  <c r="AP21" i="16"/>
  <c r="AP17" i="16"/>
  <c r="AP14" i="16"/>
  <c r="AP12" i="16"/>
  <c r="AP8" i="16"/>
  <c r="AP5" i="16"/>
  <c r="AM132" i="16"/>
  <c r="AM130" i="16"/>
  <c r="AM127" i="16"/>
  <c r="AM125" i="16"/>
  <c r="AM123" i="16"/>
  <c r="AM119" i="16"/>
  <c r="AM111" i="16"/>
  <c r="AM98" i="16"/>
  <c r="AM85" i="16"/>
  <c r="AM79" i="16"/>
  <c r="AM75" i="16"/>
  <c r="AM71" i="16"/>
  <c r="AM67" i="16"/>
  <c r="AM60" i="16"/>
  <c r="AM48" i="16"/>
  <c r="AM21" i="16"/>
  <c r="AM17" i="16"/>
  <c r="AM14" i="16"/>
  <c r="AM12" i="16"/>
  <c r="AM8" i="16"/>
  <c r="AM5" i="16"/>
  <c r="AJ132" i="16"/>
  <c r="AJ130" i="16"/>
  <c r="AJ127" i="16"/>
  <c r="AJ125" i="16"/>
  <c r="AJ123" i="16"/>
  <c r="AJ119" i="16"/>
  <c r="AJ111" i="16"/>
  <c r="AJ98" i="16"/>
  <c r="AJ85" i="16"/>
  <c r="AJ79" i="16"/>
  <c r="AJ75" i="16"/>
  <c r="AJ71" i="16"/>
  <c r="AJ67" i="16"/>
  <c r="AJ60" i="16"/>
  <c r="AJ48" i="16"/>
  <c r="AJ21" i="16"/>
  <c r="AJ17" i="16"/>
  <c r="AJ14" i="16"/>
  <c r="AJ12" i="16"/>
  <c r="AJ8" i="16"/>
  <c r="AJ5" i="16"/>
  <c r="AG132" i="16"/>
  <c r="AG130" i="16"/>
  <c r="AG127" i="16"/>
  <c r="AG125" i="16"/>
  <c r="AG123" i="16"/>
  <c r="AG119" i="16"/>
  <c r="AG111" i="16"/>
  <c r="AG98" i="16"/>
  <c r="AG85" i="16"/>
  <c r="AG79" i="16"/>
  <c r="AG75" i="16"/>
  <c r="AG71" i="16"/>
  <c r="AG67" i="16"/>
  <c r="AG60" i="16"/>
  <c r="AG48" i="16"/>
  <c r="AG21" i="16"/>
  <c r="AG17" i="16"/>
  <c r="AG14" i="16"/>
  <c r="AG12" i="16"/>
  <c r="AG8" i="16"/>
  <c r="AG5" i="16"/>
  <c r="BE132" i="16"/>
  <c r="BE130" i="16"/>
  <c r="BE127" i="16"/>
  <c r="BE125" i="16"/>
  <c r="BE123" i="16"/>
  <c r="BE119" i="16"/>
  <c r="BE111" i="16"/>
  <c r="BE98" i="16"/>
  <c r="BE85" i="16"/>
  <c r="BE79" i="16"/>
  <c r="BE75" i="16"/>
  <c r="BE71" i="16"/>
  <c r="BE67" i="16"/>
  <c r="BE60" i="16"/>
  <c r="BE48" i="16"/>
  <c r="BE21" i="16"/>
  <c r="BE17" i="16"/>
  <c r="BE14" i="16"/>
  <c r="BE12" i="16"/>
  <c r="BE8" i="16"/>
  <c r="BE5" i="16"/>
  <c r="CF135" i="16"/>
  <c r="CF132" i="16"/>
  <c r="CF130" i="16"/>
  <c r="CF127" i="16"/>
  <c r="CF125" i="16"/>
  <c r="CF123" i="16"/>
  <c r="CF119" i="16"/>
  <c r="CF111" i="16"/>
  <c r="CF98" i="16"/>
  <c r="CF85" i="16"/>
  <c r="CF79" i="16"/>
  <c r="CF75" i="16"/>
  <c r="CF71" i="16"/>
  <c r="CF67" i="16"/>
  <c r="CF60" i="16"/>
  <c r="CF59" i="16"/>
  <c r="CF21" i="16"/>
  <c r="CF17" i="16"/>
  <c r="CF14" i="16"/>
  <c r="CF12" i="16"/>
  <c r="CF8" i="16"/>
  <c r="CF5" i="16"/>
  <c r="CC135" i="16"/>
  <c r="CC132" i="16"/>
  <c r="CC130" i="16"/>
  <c r="CC127" i="16"/>
  <c r="CC125" i="16"/>
  <c r="CC123" i="16"/>
  <c r="CC119" i="16"/>
  <c r="CC111" i="16"/>
  <c r="CC98" i="16"/>
  <c r="CC85" i="16"/>
  <c r="CC79" i="16"/>
  <c r="CC75" i="16"/>
  <c r="CC71" i="16"/>
  <c r="CC67" i="16"/>
  <c r="CC60" i="16"/>
  <c r="CC48" i="16"/>
  <c r="CC21" i="16"/>
  <c r="CC17" i="16"/>
  <c r="CC14" i="16"/>
  <c r="CC12" i="16"/>
  <c r="CC8" i="16"/>
  <c r="CC5" i="16"/>
  <c r="BZ135" i="16"/>
  <c r="BZ132" i="16"/>
  <c r="BZ130" i="16"/>
  <c r="BZ127" i="16"/>
  <c r="BZ125" i="16"/>
  <c r="BZ123" i="16"/>
  <c r="BZ119" i="16"/>
  <c r="BZ111" i="16"/>
  <c r="BZ98" i="16"/>
  <c r="BZ85" i="16"/>
  <c r="BZ79" i="16"/>
  <c r="BZ75" i="16"/>
  <c r="BZ71" i="16"/>
  <c r="BZ67" i="16"/>
  <c r="BZ60" i="16"/>
  <c r="BZ48" i="16"/>
  <c r="BZ21" i="16"/>
  <c r="BZ17" i="16"/>
  <c r="BZ14" i="16"/>
  <c r="BZ12" i="16"/>
  <c r="BZ8" i="16"/>
  <c r="BZ5" i="16"/>
  <c r="BW135" i="16"/>
  <c r="BW132" i="16"/>
  <c r="BW130" i="16"/>
  <c r="BW127" i="16"/>
  <c r="BW125" i="16"/>
  <c r="BW123" i="16"/>
  <c r="BW119" i="16"/>
  <c r="BW111" i="16"/>
  <c r="BW98" i="16"/>
  <c r="BW85" i="16"/>
  <c r="BW79" i="16"/>
  <c r="BW75" i="16"/>
  <c r="BW71" i="16"/>
  <c r="BW67" i="16"/>
  <c r="BW60" i="16"/>
  <c r="BW48" i="16"/>
  <c r="BW21" i="16"/>
  <c r="BW17" i="16"/>
  <c r="BW14" i="16"/>
  <c r="BW12" i="16"/>
  <c r="BW8" i="16"/>
  <c r="BW5" i="16"/>
  <c r="BT135" i="16"/>
  <c r="BT132" i="16"/>
  <c r="BT130" i="16"/>
  <c r="BT127" i="16"/>
  <c r="BT125" i="16"/>
  <c r="BT123" i="16"/>
  <c r="BT119" i="16"/>
  <c r="BT111" i="16"/>
  <c r="BT98" i="16"/>
  <c r="BT85" i="16"/>
  <c r="BT79" i="16"/>
  <c r="BT75" i="16"/>
  <c r="BT71" i="16"/>
  <c r="BT67" i="16"/>
  <c r="BT60" i="16"/>
  <c r="BT48" i="16"/>
  <c r="BT21" i="16"/>
  <c r="BT17" i="16"/>
  <c r="BT14" i="16"/>
  <c r="BT12" i="16"/>
  <c r="BT8" i="16"/>
  <c r="BT5" i="16"/>
  <c r="BQ135" i="16"/>
  <c r="BQ132" i="16"/>
  <c r="BQ130" i="16"/>
  <c r="BQ127" i="16"/>
  <c r="BQ125" i="16"/>
  <c r="BQ123" i="16"/>
  <c r="BQ119" i="16"/>
  <c r="BQ111" i="16"/>
  <c r="BQ98" i="16"/>
  <c r="BQ85" i="16"/>
  <c r="BQ79" i="16"/>
  <c r="BQ75" i="16"/>
  <c r="BQ71" i="16"/>
  <c r="BQ67" i="16"/>
  <c r="BQ60" i="16"/>
  <c r="BQ48" i="16"/>
  <c r="BQ21" i="16"/>
  <c r="BQ17" i="16"/>
  <c r="BQ14" i="16"/>
  <c r="BQ12" i="16"/>
  <c r="BQ8" i="16"/>
  <c r="BQ5" i="16"/>
  <c r="BN135" i="16"/>
  <c r="BN132" i="16"/>
  <c r="BN130" i="16"/>
  <c r="BN127" i="16"/>
  <c r="BN125" i="16"/>
  <c r="BN123" i="16"/>
  <c r="BN119" i="16"/>
  <c r="BN111" i="16"/>
  <c r="BN98" i="16"/>
  <c r="BN85" i="16"/>
  <c r="BN79" i="16"/>
  <c r="BN75" i="16"/>
  <c r="BN71" i="16"/>
  <c r="BN67" i="16"/>
  <c r="BN60" i="16"/>
  <c r="BN48" i="16"/>
  <c r="BN21" i="16"/>
  <c r="BN17" i="16"/>
  <c r="BN14" i="16"/>
  <c r="BN12" i="16"/>
  <c r="BN8" i="16"/>
  <c r="BN5" i="16"/>
  <c r="BK132" i="16"/>
  <c r="BK130" i="16"/>
  <c r="BK127" i="16"/>
  <c r="BK125" i="16"/>
  <c r="BK123" i="16"/>
  <c r="BK119" i="16"/>
  <c r="BK111" i="16"/>
  <c r="BK98" i="16"/>
  <c r="BK85" i="16"/>
  <c r="BK79" i="16"/>
  <c r="BK75" i="16"/>
  <c r="BK71" i="16"/>
  <c r="BK67" i="16"/>
  <c r="BK60" i="16"/>
  <c r="BK48" i="16"/>
  <c r="BK21" i="16"/>
  <c r="BK17" i="16"/>
  <c r="BK14" i="16"/>
  <c r="BK12" i="16"/>
  <c r="BK8" i="16"/>
  <c r="BK5" i="16"/>
  <c r="AA132" i="16"/>
  <c r="AA130" i="16"/>
  <c r="AA127" i="16"/>
  <c r="AA125" i="16"/>
  <c r="AA123" i="16"/>
  <c r="AA119" i="16"/>
  <c r="AA111" i="16"/>
  <c r="AA98" i="16"/>
  <c r="AA85" i="16"/>
  <c r="AA79" i="16"/>
  <c r="AA75" i="16"/>
  <c r="AA71" i="16"/>
  <c r="AA67" i="16"/>
  <c r="AA60" i="16"/>
  <c r="AA48" i="16"/>
  <c r="AA21" i="16"/>
  <c r="AA17" i="16"/>
  <c r="AA14" i="16"/>
  <c r="AA12" i="16"/>
  <c r="AA8" i="16"/>
  <c r="AA5" i="16"/>
  <c r="X132" i="16"/>
  <c r="X130" i="16"/>
  <c r="X127" i="16"/>
  <c r="X125" i="16"/>
  <c r="X123" i="16"/>
  <c r="X119" i="16"/>
  <c r="X111" i="16"/>
  <c r="X98" i="16"/>
  <c r="X85" i="16"/>
  <c r="X79" i="16"/>
  <c r="X75" i="16"/>
  <c r="X71" i="16"/>
  <c r="X67" i="16"/>
  <c r="X60" i="16"/>
  <c r="X48" i="16"/>
  <c r="X21" i="16"/>
  <c r="X17" i="16"/>
  <c r="X14" i="16"/>
  <c r="X12" i="16"/>
  <c r="X8" i="16"/>
  <c r="X5" i="16"/>
  <c r="U132" i="16"/>
  <c r="U130" i="16"/>
  <c r="U127" i="16"/>
  <c r="U125" i="16"/>
  <c r="U123" i="16"/>
  <c r="U119" i="16"/>
  <c r="U111" i="16"/>
  <c r="U98" i="16"/>
  <c r="U85" i="16"/>
  <c r="U79" i="16"/>
  <c r="U75" i="16"/>
  <c r="U71" i="16"/>
  <c r="U67" i="16"/>
  <c r="U60" i="16"/>
  <c r="U48" i="16"/>
  <c r="U21" i="16"/>
  <c r="U17" i="16"/>
  <c r="U14" i="16"/>
  <c r="U12" i="16"/>
  <c r="U8" i="16"/>
  <c r="U5" i="16"/>
  <c r="R132" i="16"/>
  <c r="R130" i="16"/>
  <c r="R127" i="16"/>
  <c r="R125" i="16"/>
  <c r="R123" i="16"/>
  <c r="R119" i="16"/>
  <c r="R111" i="16"/>
  <c r="R98" i="16"/>
  <c r="R85" i="16"/>
  <c r="R79" i="16"/>
  <c r="R75" i="16"/>
  <c r="R71" i="16"/>
  <c r="R67" i="16"/>
  <c r="R60" i="16"/>
  <c r="R48" i="16"/>
  <c r="R21" i="16"/>
  <c r="R17" i="16"/>
  <c r="R14" i="16"/>
  <c r="R12" i="16"/>
  <c r="R8" i="16"/>
  <c r="R5" i="16"/>
  <c r="O132" i="16"/>
  <c r="O130" i="16"/>
  <c r="O127" i="16"/>
  <c r="O125" i="16"/>
  <c r="O123" i="16"/>
  <c r="O119" i="16"/>
  <c r="O111" i="16"/>
  <c r="O98" i="16"/>
  <c r="O85" i="16"/>
  <c r="O79" i="16"/>
  <c r="O75" i="16"/>
  <c r="O71" i="16"/>
  <c r="O67" i="16"/>
  <c r="O60" i="16"/>
  <c r="O48" i="16"/>
  <c r="O21" i="16"/>
  <c r="O17" i="16"/>
  <c r="O14" i="16"/>
  <c r="O12" i="16"/>
  <c r="O8" i="16"/>
  <c r="O5" i="16"/>
  <c r="L132" i="16"/>
  <c r="L130" i="16"/>
  <c r="L127" i="16"/>
  <c r="L125" i="16"/>
  <c r="L123" i="16"/>
  <c r="L119" i="16"/>
  <c r="L111" i="16"/>
  <c r="L98" i="16"/>
  <c r="L85" i="16"/>
  <c r="L79" i="16"/>
  <c r="L75" i="16"/>
  <c r="L71" i="16"/>
  <c r="L67" i="16"/>
  <c r="L60" i="16"/>
  <c r="L48" i="16"/>
  <c r="L21" i="16"/>
  <c r="L17" i="16"/>
  <c r="L14" i="16"/>
  <c r="L12" i="16"/>
  <c r="L8" i="16"/>
  <c r="L5" i="16"/>
  <c r="J135" i="16"/>
  <c r="J132" i="16"/>
  <c r="J130" i="16"/>
  <c r="J127" i="16"/>
  <c r="J125" i="16"/>
  <c r="J123" i="16"/>
  <c r="J119" i="16"/>
  <c r="J111" i="16"/>
  <c r="J98" i="16"/>
  <c r="J85" i="16"/>
  <c r="J79" i="16"/>
  <c r="J75" i="16"/>
  <c r="J71" i="16"/>
  <c r="J67" i="16"/>
  <c r="J60" i="16"/>
  <c r="J48" i="16"/>
  <c r="J21" i="16"/>
  <c r="J17" i="16"/>
  <c r="J14" i="16"/>
  <c r="J12" i="16"/>
  <c r="J8" i="16"/>
  <c r="J5" i="16"/>
  <c r="G135" i="16"/>
  <c r="G132" i="16"/>
  <c r="G130" i="16"/>
  <c r="G127" i="16"/>
  <c r="G125" i="16"/>
  <c r="G123" i="16"/>
  <c r="G119" i="16"/>
  <c r="G111" i="16"/>
  <c r="G98" i="16"/>
  <c r="G85" i="16"/>
  <c r="G79" i="16"/>
  <c r="G75" i="16"/>
  <c r="G71" i="16"/>
  <c r="G67" i="16"/>
  <c r="G60" i="16"/>
  <c r="G48" i="16"/>
  <c r="G21" i="16"/>
  <c r="G17" i="16"/>
  <c r="G14" i="16"/>
  <c r="G12" i="16"/>
  <c r="G8" i="16"/>
  <c r="G5" i="16"/>
  <c r="D132" i="16"/>
  <c r="D130" i="16"/>
  <c r="D127" i="16"/>
  <c r="D125" i="16"/>
  <c r="D123" i="16"/>
  <c r="D119" i="16"/>
  <c r="D111" i="16"/>
  <c r="D98" i="16"/>
  <c r="D85" i="16"/>
  <c r="D79" i="16"/>
  <c r="D75" i="16"/>
  <c r="D71" i="16"/>
  <c r="D67" i="16"/>
  <c r="D60" i="16"/>
  <c r="D48" i="16"/>
  <c r="D21" i="16"/>
  <c r="D17" i="16"/>
  <c r="D14" i="16"/>
  <c r="D12" i="16"/>
  <c r="D8" i="16"/>
  <c r="D5" i="16"/>
  <c r="HW125" i="16" l="1"/>
  <c r="U125" i="23" s="1"/>
  <c r="HI123" i="16"/>
  <c r="G123" i="23" s="1"/>
  <c r="HO125" i="16"/>
  <c r="M125" i="23" s="1"/>
  <c r="HI130" i="16"/>
  <c r="G130" i="23" s="1"/>
  <c r="K159" i="4"/>
  <c r="HZ59" i="16"/>
  <c r="X59" i="23" s="1"/>
  <c r="HW12" i="16"/>
  <c r="U12" i="23" s="1"/>
  <c r="HZ130" i="16"/>
  <c r="X130" i="23" s="1"/>
  <c r="HO132" i="16"/>
  <c r="M132" i="23" s="1"/>
  <c r="IC123" i="16"/>
  <c r="AA123" i="23" s="1"/>
  <c r="C56" i="23"/>
  <c r="C11" i="23"/>
  <c r="C23" i="23"/>
  <c r="C31" i="23"/>
  <c r="C39" i="23"/>
  <c r="C49" i="23"/>
  <c r="C57" i="23"/>
  <c r="C68" i="23"/>
  <c r="C78" i="23"/>
  <c r="C88" i="23"/>
  <c r="C96" i="23"/>
  <c r="C106" i="23"/>
  <c r="C117" i="23"/>
  <c r="C131" i="23"/>
  <c r="C38" i="23"/>
  <c r="C95" i="23"/>
  <c r="C24" i="23"/>
  <c r="C80" i="23"/>
  <c r="C46" i="23"/>
  <c r="C105" i="23"/>
  <c r="C32" i="23"/>
  <c r="C50" i="23"/>
  <c r="C89" i="23"/>
  <c r="C133" i="23"/>
  <c r="C15" i="23"/>
  <c r="C25" i="23"/>
  <c r="C33" i="23"/>
  <c r="C41" i="23"/>
  <c r="C51" i="23"/>
  <c r="C59" i="23"/>
  <c r="C70" i="23"/>
  <c r="C90" i="23"/>
  <c r="C100" i="23"/>
  <c r="C108" i="23"/>
  <c r="C120" i="23"/>
  <c r="C134" i="23"/>
  <c r="C30" i="23"/>
  <c r="C77" i="23"/>
  <c r="C116" i="23"/>
  <c r="C40" i="23"/>
  <c r="C69" i="23"/>
  <c r="C107" i="23"/>
  <c r="C16" i="23"/>
  <c r="C26" i="23"/>
  <c r="C34" i="23"/>
  <c r="C42" i="23"/>
  <c r="C52" i="23"/>
  <c r="C61" i="23"/>
  <c r="C72" i="23"/>
  <c r="C82" i="23"/>
  <c r="C91" i="23"/>
  <c r="C101" i="23"/>
  <c r="C109" i="23"/>
  <c r="C121" i="23"/>
  <c r="C10" i="23"/>
  <c r="C65" i="23"/>
  <c r="C129" i="23"/>
  <c r="C6" i="23"/>
  <c r="C18" i="23"/>
  <c r="C27" i="23"/>
  <c r="C35" i="23"/>
  <c r="C43" i="23"/>
  <c r="C53" i="23"/>
  <c r="C62" i="23"/>
  <c r="C73" i="23"/>
  <c r="C83" i="23"/>
  <c r="C92" i="23"/>
  <c r="C102" i="23"/>
  <c r="C110" i="23"/>
  <c r="C124" i="23"/>
  <c r="C22" i="23"/>
  <c r="C87" i="23"/>
  <c r="C13" i="23"/>
  <c r="C58" i="23"/>
  <c r="C99" i="23"/>
  <c r="C7" i="23"/>
  <c r="C19" i="23"/>
  <c r="C28" i="23"/>
  <c r="C36" i="23"/>
  <c r="C44" i="23"/>
  <c r="C54" i="23"/>
  <c r="C63" i="23"/>
  <c r="C74" i="23"/>
  <c r="C84" i="23"/>
  <c r="C93" i="23"/>
  <c r="C103" i="23"/>
  <c r="C112" i="23"/>
  <c r="C126" i="23"/>
  <c r="BE47" i="16"/>
  <c r="C9" i="23"/>
  <c r="C20" i="23"/>
  <c r="C29" i="23"/>
  <c r="C37" i="23"/>
  <c r="C45" i="23"/>
  <c r="C55" i="23"/>
  <c r="C64" i="23"/>
  <c r="C76" i="23"/>
  <c r="C86" i="23"/>
  <c r="C94" i="23"/>
  <c r="C104" i="23"/>
  <c r="C113" i="23"/>
  <c r="C128" i="23"/>
  <c r="IC130" i="16"/>
  <c r="AA130" i="23" s="1"/>
  <c r="HW67" i="16"/>
  <c r="U67" i="23" s="1"/>
  <c r="HR115" i="16"/>
  <c r="P115" i="23" s="1"/>
  <c r="HI125" i="16"/>
  <c r="G125" i="23" s="1"/>
  <c r="DM47" i="16"/>
  <c r="HO12" i="16"/>
  <c r="M12" i="23" s="1"/>
  <c r="V159" i="4"/>
  <c r="V158" i="4" s="1"/>
  <c r="J159" i="4"/>
  <c r="J158" i="4" s="1"/>
  <c r="HO130" i="16"/>
  <c r="M130" i="23" s="1"/>
  <c r="HW123" i="16"/>
  <c r="U123" i="23" s="1"/>
  <c r="HW130" i="16"/>
  <c r="U130" i="23" s="1"/>
  <c r="U114" i="16"/>
  <c r="IC125" i="16"/>
  <c r="AA125" i="23" s="1"/>
  <c r="BQ114" i="16"/>
  <c r="HO123" i="16"/>
  <c r="M123" i="23" s="1"/>
  <c r="D159" i="4"/>
  <c r="D158" i="4" s="1"/>
  <c r="S159" i="4"/>
  <c r="O159" i="4"/>
  <c r="G159" i="4"/>
  <c r="Y159" i="4"/>
  <c r="M159" i="4"/>
  <c r="M158" i="4" s="1"/>
  <c r="IC119" i="16"/>
  <c r="AA119" i="23" s="1"/>
  <c r="HR123" i="16"/>
  <c r="P123" i="23" s="1"/>
  <c r="HR130" i="16"/>
  <c r="P130" i="23" s="1"/>
  <c r="HW132" i="16"/>
  <c r="U132" i="23" s="1"/>
  <c r="HZ123" i="16"/>
  <c r="X123" i="23" s="1"/>
  <c r="HI12" i="16"/>
  <c r="G12" i="23" s="1"/>
  <c r="HF14" i="16"/>
  <c r="D14" i="23" s="1"/>
  <c r="D15" i="23"/>
  <c r="HF132" i="16"/>
  <c r="D132" i="23" s="1"/>
  <c r="D133" i="23"/>
  <c r="HU132" i="16"/>
  <c r="S132" i="23" s="1"/>
  <c r="S134" i="23"/>
  <c r="FU114" i="16"/>
  <c r="AS114" i="16"/>
  <c r="HL111" i="16"/>
  <c r="J111" i="23" s="1"/>
  <c r="J112" i="23"/>
  <c r="IC14" i="16"/>
  <c r="AA14" i="23" s="1"/>
  <c r="AA16" i="23"/>
  <c r="HR12" i="16"/>
  <c r="P12" i="23" s="1"/>
  <c r="P13" i="23"/>
  <c r="HZ12" i="16"/>
  <c r="X12" i="23" s="1"/>
  <c r="X13" i="23"/>
  <c r="IC67" i="16"/>
  <c r="AA67" i="23" s="1"/>
  <c r="AA68" i="23"/>
  <c r="FF114" i="16"/>
  <c r="HL12" i="16"/>
  <c r="J12" i="23" s="1"/>
  <c r="J13" i="23"/>
  <c r="HR14" i="16"/>
  <c r="P14" i="23" s="1"/>
  <c r="P15" i="23"/>
  <c r="HL123" i="16"/>
  <c r="J123" i="23" s="1"/>
  <c r="J124" i="23"/>
  <c r="HR125" i="16"/>
  <c r="P125" i="23" s="1"/>
  <c r="P126" i="23"/>
  <c r="HZ125" i="16"/>
  <c r="X125" i="23" s="1"/>
  <c r="X126" i="23"/>
  <c r="HL130" i="16"/>
  <c r="J130" i="23" s="1"/>
  <c r="J131" i="23"/>
  <c r="HI5" i="16"/>
  <c r="G5" i="23" s="1"/>
  <c r="G7" i="23"/>
  <c r="HU12" i="16"/>
  <c r="S12" i="23" s="1"/>
  <c r="S13" i="23"/>
  <c r="IC12" i="16"/>
  <c r="AA12" i="23" s="1"/>
  <c r="AA13" i="23"/>
  <c r="X114" i="16"/>
  <c r="HO5" i="16"/>
  <c r="M5" i="23" s="1"/>
  <c r="M7" i="23"/>
  <c r="HF12" i="16"/>
  <c r="D12" i="23" s="1"/>
  <c r="D13" i="23"/>
  <c r="HF123" i="16"/>
  <c r="D123" i="23" s="1"/>
  <c r="D124" i="23"/>
  <c r="HL125" i="16"/>
  <c r="J125" i="23" s="1"/>
  <c r="J126" i="23"/>
  <c r="HF130" i="16"/>
  <c r="D130" i="23" s="1"/>
  <c r="D131" i="23"/>
  <c r="HL132" i="16"/>
  <c r="J132" i="23" s="1"/>
  <c r="J133" i="23"/>
  <c r="HZ118" i="16"/>
  <c r="X118" i="23" s="1"/>
  <c r="HF125" i="16"/>
  <c r="D125" i="23" s="1"/>
  <c r="AB159" i="4"/>
  <c r="HW5" i="16"/>
  <c r="U5" i="23" s="1"/>
  <c r="HO17" i="16"/>
  <c r="M17" i="23" s="1"/>
  <c r="BQ97" i="16"/>
  <c r="CI47" i="16"/>
  <c r="GY47" i="16"/>
  <c r="HR75" i="16"/>
  <c r="P75" i="23" s="1"/>
  <c r="HZ75" i="16"/>
  <c r="X75" i="23" s="1"/>
  <c r="HW115" i="16"/>
  <c r="BN47" i="16"/>
  <c r="CX97" i="16"/>
  <c r="DJ97" i="16"/>
  <c r="HL5" i="16"/>
  <c r="J5" i="23" s="1"/>
  <c r="O97" i="16"/>
  <c r="GD114" i="16"/>
  <c r="DJ114" i="16"/>
  <c r="HR8" i="16"/>
  <c r="P8" i="23" s="1"/>
  <c r="HZ8" i="16"/>
  <c r="X8" i="23" s="1"/>
  <c r="HI14" i="16"/>
  <c r="G14" i="23" s="1"/>
  <c r="HU17" i="16"/>
  <c r="S17" i="23" s="1"/>
  <c r="HO119" i="16"/>
  <c r="M119" i="23" s="1"/>
  <c r="HO127" i="16"/>
  <c r="M127" i="23" s="1"/>
  <c r="HW127" i="16"/>
  <c r="U127" i="23" s="1"/>
  <c r="HR132" i="16"/>
  <c r="P132" i="23" s="1"/>
  <c r="FR97" i="16"/>
  <c r="J114" i="16"/>
  <c r="HU115" i="16"/>
  <c r="S115" i="23" s="1"/>
  <c r="IC115" i="16"/>
  <c r="GG97" i="16"/>
  <c r="DV47" i="16"/>
  <c r="HU21" i="16"/>
  <c r="S21" i="23" s="1"/>
  <c r="HW48" i="16"/>
  <c r="U48" i="23" s="1"/>
  <c r="HR79" i="16"/>
  <c r="P79" i="23" s="1"/>
  <c r="L97" i="16"/>
  <c r="BT97" i="16"/>
  <c r="EQ47" i="16"/>
  <c r="GJ47" i="16"/>
  <c r="D114" i="16"/>
  <c r="G97" i="16"/>
  <c r="DD47" i="16"/>
  <c r="FU47" i="16"/>
  <c r="FF47" i="16"/>
  <c r="FR47" i="16"/>
  <c r="GM47" i="16"/>
  <c r="DJ66" i="16"/>
  <c r="DA114" i="16"/>
  <c r="BW114" i="16"/>
  <c r="BT47" i="16"/>
  <c r="AV47" i="16"/>
  <c r="HF8" i="16"/>
  <c r="D8" i="23" s="1"/>
  <c r="HR67" i="16"/>
  <c r="P67" i="23" s="1"/>
  <c r="O122" i="16"/>
  <c r="HF67" i="16"/>
  <c r="D67" i="23" s="1"/>
  <c r="AA47" i="16"/>
  <c r="BN97" i="16"/>
  <c r="FF97" i="16"/>
  <c r="FI47" i="16"/>
  <c r="GJ97" i="16"/>
  <c r="HI111" i="16"/>
  <c r="G111" i="23" s="1"/>
  <c r="HO8" i="16"/>
  <c r="M8" i="23" s="1"/>
  <c r="HU5" i="16"/>
  <c r="S5" i="23" s="1"/>
  <c r="HW17" i="16"/>
  <c r="U17" i="23" s="1"/>
  <c r="HW71" i="16"/>
  <c r="U71" i="23" s="1"/>
  <c r="HW119" i="16"/>
  <c r="U119" i="23" s="1"/>
  <c r="EN115" i="16"/>
  <c r="EN114" i="16" s="1"/>
  <c r="BB47" i="16"/>
  <c r="DA47" i="16"/>
  <c r="GV66" i="16"/>
  <c r="HF71" i="16"/>
  <c r="D71" i="23" s="1"/>
  <c r="HO79" i="16"/>
  <c r="M79" i="23" s="1"/>
  <c r="IC8" i="16"/>
  <c r="AA8" i="23" s="1"/>
  <c r="IC75" i="16"/>
  <c r="AA75" i="23" s="1"/>
  <c r="U97" i="16"/>
  <c r="AM47" i="16"/>
  <c r="DJ47" i="16"/>
  <c r="DV97" i="16"/>
  <c r="HF111" i="16"/>
  <c r="D111" i="23" s="1"/>
  <c r="HR71" i="16"/>
  <c r="P71" i="23" s="1"/>
  <c r="HW75" i="16"/>
  <c r="U75" i="23" s="1"/>
  <c r="HZ127" i="16"/>
  <c r="IC127" i="16"/>
  <c r="EN97" i="16"/>
  <c r="HU48" i="16"/>
  <c r="S48" i="23" s="1"/>
  <c r="IC85" i="16"/>
  <c r="AA85" i="23" s="1"/>
  <c r="IC98" i="16"/>
  <c r="AA98" i="23" s="1"/>
  <c r="CU97" i="16"/>
  <c r="CI114" i="16"/>
  <c r="EE122" i="16"/>
  <c r="EZ4" i="16"/>
  <c r="HI71" i="16"/>
  <c r="G71" i="23" s="1"/>
  <c r="HO21" i="16"/>
  <c r="M21" i="23" s="1"/>
  <c r="HO67" i="16"/>
  <c r="M67" i="23" s="1"/>
  <c r="HU14" i="16"/>
  <c r="S14" i="23" s="1"/>
  <c r="HU67" i="16"/>
  <c r="S67" i="23" s="1"/>
  <c r="HZ17" i="16"/>
  <c r="X17" i="23" s="1"/>
  <c r="IC48" i="16"/>
  <c r="AA48" i="23" s="1"/>
  <c r="HL75" i="16"/>
  <c r="J75" i="23" s="1"/>
  <c r="R47" i="16"/>
  <c r="BK47" i="16"/>
  <c r="CF48" i="16"/>
  <c r="CF47" i="16" s="1"/>
  <c r="CF97" i="16"/>
  <c r="BE97" i="16"/>
  <c r="AP97" i="16"/>
  <c r="CR47" i="16"/>
  <c r="DG97" i="16"/>
  <c r="DM97" i="16"/>
  <c r="EZ47" i="16"/>
  <c r="FO97" i="16"/>
  <c r="FU97" i="16"/>
  <c r="GP47" i="16"/>
  <c r="GY97" i="16"/>
  <c r="HI8" i="16"/>
  <c r="G8" i="23" s="1"/>
  <c r="HI115" i="16"/>
  <c r="G115" i="23" s="1"/>
  <c r="HL79" i="16"/>
  <c r="J79" i="23" s="1"/>
  <c r="HZ79" i="16"/>
  <c r="X79" i="23" s="1"/>
  <c r="HZ132" i="16"/>
  <c r="X132" i="23" s="1"/>
  <c r="HI132" i="16"/>
  <c r="G132" i="23" s="1"/>
  <c r="HL67" i="16"/>
  <c r="J67" i="23" s="1"/>
  <c r="HO14" i="16"/>
  <c r="M14" i="23" s="1"/>
  <c r="HU8" i="16"/>
  <c r="S8" i="23" s="1"/>
  <c r="HW8" i="16"/>
  <c r="U8" i="23" s="1"/>
  <c r="DY97" i="16"/>
  <c r="EW47" i="16"/>
  <c r="FI97" i="16"/>
  <c r="FR114" i="16"/>
  <c r="GG47" i="16"/>
  <c r="GJ114" i="16"/>
  <c r="GY114" i="16"/>
  <c r="HF75" i="16"/>
  <c r="D75" i="23" s="1"/>
  <c r="HI79" i="16"/>
  <c r="G79" i="23" s="1"/>
  <c r="HI119" i="16"/>
  <c r="G119" i="23" s="1"/>
  <c r="HL14" i="16"/>
  <c r="J14" i="23" s="1"/>
  <c r="HL71" i="16"/>
  <c r="J71" i="23" s="1"/>
  <c r="HO71" i="16"/>
  <c r="M71" i="23" s="1"/>
  <c r="HR5" i="16"/>
  <c r="P5" i="23" s="1"/>
  <c r="HR127" i="16"/>
  <c r="HU75" i="16"/>
  <c r="S75" i="23" s="1"/>
  <c r="HU127" i="16"/>
  <c r="HW111" i="16"/>
  <c r="U111" i="23" s="1"/>
  <c r="HZ5" i="16"/>
  <c r="X5" i="23" s="1"/>
  <c r="HZ14" i="16"/>
  <c r="X14" i="23" s="1"/>
  <c r="HZ71" i="16"/>
  <c r="X71" i="23" s="1"/>
  <c r="IC17" i="16"/>
  <c r="AA17" i="23" s="1"/>
  <c r="HF79" i="16"/>
  <c r="D79" i="23" s="1"/>
  <c r="D47" i="16"/>
  <c r="HF48" i="16"/>
  <c r="D48" i="23" s="1"/>
  <c r="J97" i="16"/>
  <c r="CF4" i="16"/>
  <c r="DS114" i="16"/>
  <c r="EE97" i="16"/>
  <c r="EK47" i="16"/>
  <c r="GA47" i="16"/>
  <c r="GG122" i="16"/>
  <c r="HO48" i="16"/>
  <c r="M48" i="23" s="1"/>
  <c r="HR111" i="16"/>
  <c r="P111" i="23" s="1"/>
  <c r="HU111" i="16"/>
  <c r="S111" i="23" s="1"/>
  <c r="HW14" i="16"/>
  <c r="U14" i="23" s="1"/>
  <c r="HW85" i="16"/>
  <c r="U85" i="23" s="1"/>
  <c r="HZ119" i="16"/>
  <c r="X119" i="23" s="1"/>
  <c r="BT114" i="16"/>
  <c r="AJ47" i="16"/>
  <c r="BB97" i="16"/>
  <c r="CI97" i="16"/>
  <c r="CR114" i="16"/>
  <c r="EE47" i="16"/>
  <c r="EQ66" i="16"/>
  <c r="EZ97" i="16"/>
  <c r="FC114" i="16"/>
  <c r="GV4" i="16"/>
  <c r="HF21" i="16"/>
  <c r="D21" i="23" s="1"/>
  <c r="HI60" i="16"/>
  <c r="G60" i="23" s="1"/>
  <c r="HL21" i="16"/>
  <c r="J21" i="23" s="1"/>
  <c r="HO98" i="16"/>
  <c r="M98" i="23" s="1"/>
  <c r="HO115" i="16"/>
  <c r="HR21" i="16"/>
  <c r="P21" i="23" s="1"/>
  <c r="HR85" i="16"/>
  <c r="P85" i="23" s="1"/>
  <c r="HZ60" i="16"/>
  <c r="X60" i="23" s="1"/>
  <c r="IC21" i="16"/>
  <c r="AA21" i="23" s="1"/>
  <c r="J47" i="16"/>
  <c r="DY47" i="16"/>
  <c r="HF85" i="16"/>
  <c r="D85" i="23" s="1"/>
  <c r="HF98" i="16"/>
  <c r="D98" i="23" s="1"/>
  <c r="HO60" i="16"/>
  <c r="M60" i="23" s="1"/>
  <c r="HR48" i="16"/>
  <c r="P48" i="23" s="1"/>
  <c r="IC79" i="16"/>
  <c r="AA79" i="23" s="1"/>
  <c r="G47" i="16"/>
  <c r="G114" i="16"/>
  <c r="BN114" i="16"/>
  <c r="AM122" i="16"/>
  <c r="GM114" i="16"/>
  <c r="HF5" i="16"/>
  <c r="D5" i="23" s="1"/>
  <c r="HF115" i="16"/>
  <c r="D115" i="23" s="1"/>
  <c r="HF127" i="16"/>
  <c r="HI17" i="16"/>
  <c r="G17" i="23" s="1"/>
  <c r="HL48" i="16"/>
  <c r="J48" i="23" s="1"/>
  <c r="HL115" i="16"/>
  <c r="J115" i="23" s="1"/>
  <c r="HL127" i="16"/>
  <c r="HU85" i="16"/>
  <c r="S85" i="23" s="1"/>
  <c r="HW60" i="16"/>
  <c r="U60" i="23" s="1"/>
  <c r="HW79" i="16"/>
  <c r="U79" i="23" s="1"/>
  <c r="HW98" i="16"/>
  <c r="U98" i="23" s="1"/>
  <c r="HZ111" i="16"/>
  <c r="X111" i="23" s="1"/>
  <c r="IC5" i="16"/>
  <c r="U66" i="16"/>
  <c r="BB66" i="16"/>
  <c r="CI66" i="16"/>
  <c r="CX114" i="16"/>
  <c r="EZ114" i="16"/>
  <c r="FO47" i="16"/>
  <c r="FU66" i="16"/>
  <c r="HF60" i="16"/>
  <c r="D60" i="23" s="1"/>
  <c r="HI48" i="16"/>
  <c r="G48" i="23" s="1"/>
  <c r="HL85" i="16"/>
  <c r="J85" i="23" s="1"/>
  <c r="HR60" i="16"/>
  <c r="P60" i="23" s="1"/>
  <c r="HR98" i="16"/>
  <c r="P98" i="23" s="1"/>
  <c r="HU60" i="16"/>
  <c r="S60" i="23" s="1"/>
  <c r="HU79" i="16"/>
  <c r="S79" i="23" s="1"/>
  <c r="HU98" i="16"/>
  <c r="S98" i="23" s="1"/>
  <c r="HZ85" i="16"/>
  <c r="X85" i="23" s="1"/>
  <c r="HZ98" i="16"/>
  <c r="X98" i="23" s="1"/>
  <c r="IC60" i="16"/>
  <c r="AA60" i="23" s="1"/>
  <c r="IC71" i="16"/>
  <c r="AA71" i="23" s="1"/>
  <c r="R114" i="16"/>
  <c r="BB4" i="16"/>
  <c r="EQ97" i="16"/>
  <c r="FL47" i="16"/>
  <c r="GG114" i="16"/>
  <c r="GV97" i="16"/>
  <c r="HI75" i="16"/>
  <c r="G75" i="23" s="1"/>
  <c r="HI85" i="16"/>
  <c r="G85" i="23" s="1"/>
  <c r="HI98" i="16"/>
  <c r="G98" i="23" s="1"/>
  <c r="HO111" i="16"/>
  <c r="M111" i="23" s="1"/>
  <c r="HU71" i="16"/>
  <c r="S71" i="23" s="1"/>
  <c r="HZ21" i="16"/>
  <c r="X21" i="23" s="1"/>
  <c r="HZ48" i="16"/>
  <c r="X48" i="23" s="1"/>
  <c r="IC132" i="16"/>
  <c r="AA132" i="23" s="1"/>
  <c r="O47" i="16"/>
  <c r="BW97" i="16"/>
  <c r="AM97" i="16"/>
  <c r="AP114" i="16"/>
  <c r="CR97" i="16"/>
  <c r="EK97" i="16"/>
  <c r="EN47" i="16"/>
  <c r="FI114" i="16"/>
  <c r="GD47" i="16"/>
  <c r="HF17" i="16"/>
  <c r="D17" i="23" s="1"/>
  <c r="HF119" i="16"/>
  <c r="D119" i="23" s="1"/>
  <c r="HI21" i="16"/>
  <c r="G21" i="23" s="1"/>
  <c r="HI67" i="16"/>
  <c r="G67" i="23" s="1"/>
  <c r="HI127" i="16"/>
  <c r="HL8" i="16"/>
  <c r="J8" i="23" s="1"/>
  <c r="HL17" i="16"/>
  <c r="J17" i="23" s="1"/>
  <c r="HL60" i="16"/>
  <c r="J60" i="23" s="1"/>
  <c r="HL98" i="16"/>
  <c r="HL119" i="16"/>
  <c r="J119" i="23" s="1"/>
  <c r="HO75" i="16"/>
  <c r="M75" i="23" s="1"/>
  <c r="HO85" i="16"/>
  <c r="M85" i="23" s="1"/>
  <c r="HR17" i="16"/>
  <c r="P17" i="23" s="1"/>
  <c r="HR119" i="16"/>
  <c r="HU119" i="16"/>
  <c r="HW21" i="16"/>
  <c r="HZ67" i="16"/>
  <c r="X67" i="23" s="1"/>
  <c r="IC111" i="16"/>
  <c r="AA111" i="23" s="1"/>
  <c r="GY122" i="16"/>
  <c r="L122" i="16"/>
  <c r="BQ66" i="16"/>
  <c r="AP66" i="16"/>
  <c r="DJ4" i="16"/>
  <c r="DM66" i="16"/>
  <c r="DM114" i="16"/>
  <c r="DV66" i="16"/>
  <c r="DY66" i="16"/>
  <c r="EE66" i="16"/>
  <c r="FC47" i="16"/>
  <c r="FF66" i="16"/>
  <c r="GD66" i="16"/>
  <c r="GG4" i="16"/>
  <c r="GS47" i="16"/>
  <c r="R66" i="16"/>
  <c r="BN4" i="16"/>
  <c r="BT4" i="16"/>
  <c r="BE66" i="16"/>
  <c r="AJ97" i="16"/>
  <c r="AM114" i="16"/>
  <c r="CU47" i="16"/>
  <c r="CU114" i="16"/>
  <c r="DY4" i="16"/>
  <c r="FC4" i="16"/>
  <c r="FC66" i="16"/>
  <c r="GM97" i="16"/>
  <c r="D122" i="16"/>
  <c r="O66" i="16"/>
  <c r="X97" i="16"/>
  <c r="CF66" i="16"/>
  <c r="AM4" i="16"/>
  <c r="AM66" i="16"/>
  <c r="AP4" i="16"/>
  <c r="CU4" i="16"/>
  <c r="CU66" i="16"/>
  <c r="CX4" i="16"/>
  <c r="GV114" i="16"/>
  <c r="GY66" i="16"/>
  <c r="D97" i="16"/>
  <c r="U122" i="16"/>
  <c r="X47" i="16"/>
  <c r="BN66" i="16"/>
  <c r="BT66" i="16"/>
  <c r="CC97" i="16"/>
  <c r="AG47" i="16"/>
  <c r="AJ114" i="16"/>
  <c r="AY97" i="16"/>
  <c r="CO47" i="16"/>
  <c r="CX66" i="16"/>
  <c r="EZ66" i="16"/>
  <c r="FC122" i="16"/>
  <c r="FR66" i="16"/>
  <c r="GD97" i="16"/>
  <c r="AJ66" i="16"/>
  <c r="CR66" i="16"/>
  <c r="GG66" i="16"/>
  <c r="GJ66" i="16"/>
  <c r="G66" i="16"/>
  <c r="J66" i="16"/>
  <c r="R122" i="16"/>
  <c r="X66" i="16"/>
  <c r="BZ97" i="16"/>
  <c r="AG114" i="16"/>
  <c r="AS97" i="16"/>
  <c r="AY47" i="16"/>
  <c r="DS47" i="16"/>
  <c r="EE4" i="16"/>
  <c r="EE114" i="16"/>
  <c r="EH47" i="16"/>
  <c r="EN66" i="16"/>
  <c r="EQ114" i="16"/>
  <c r="J4" i="16"/>
  <c r="R97" i="16"/>
  <c r="BQ47" i="16"/>
  <c r="BW47" i="16"/>
  <c r="CF114" i="16"/>
  <c r="BE114" i="16"/>
  <c r="AP47" i="16"/>
  <c r="AS47" i="16"/>
  <c r="BB114" i="16"/>
  <c r="CX47" i="16"/>
  <c r="DA97" i="16"/>
  <c r="DV114" i="16"/>
  <c r="DY114" i="16"/>
  <c r="FC97" i="16"/>
  <c r="GS97" i="16"/>
  <c r="GV47" i="16"/>
  <c r="GJ4" i="16"/>
  <c r="GA97" i="16"/>
  <c r="GM4" i="16"/>
  <c r="GY4" i="16"/>
  <c r="GP97" i="16"/>
  <c r="GS114" i="16"/>
  <c r="GS66" i="16"/>
  <c r="GS122" i="16"/>
  <c r="FR4" i="16"/>
  <c r="GJ122" i="16"/>
  <c r="GM66" i="16"/>
  <c r="GV122" i="16"/>
  <c r="GP66" i="16"/>
  <c r="GS4" i="16"/>
  <c r="GP122" i="16"/>
  <c r="GP114" i="16"/>
  <c r="GP4" i="16"/>
  <c r="FO114" i="16"/>
  <c r="GM122" i="16"/>
  <c r="GA122" i="16"/>
  <c r="GD4" i="16"/>
  <c r="GD122" i="16"/>
  <c r="FU122" i="16"/>
  <c r="GA66" i="16"/>
  <c r="FL114" i="16"/>
  <c r="FO4" i="16"/>
  <c r="GA114" i="16"/>
  <c r="FO122" i="16"/>
  <c r="FL122" i="16"/>
  <c r="FI122" i="16"/>
  <c r="GA4" i="16"/>
  <c r="FF122" i="16"/>
  <c r="FU4" i="16"/>
  <c r="FR122" i="16"/>
  <c r="EQ4" i="16"/>
  <c r="FO66" i="16"/>
  <c r="FI66" i="16"/>
  <c r="FI4" i="16"/>
  <c r="FL4" i="16"/>
  <c r="EZ122" i="16"/>
  <c r="FL66" i="16"/>
  <c r="FL97" i="16"/>
  <c r="FF4" i="16"/>
  <c r="EW97" i="16"/>
  <c r="EN122" i="16"/>
  <c r="EW114" i="16"/>
  <c r="EN4" i="16"/>
  <c r="EK4" i="16"/>
  <c r="EW66" i="16"/>
  <c r="EB122" i="16"/>
  <c r="EK122" i="16"/>
  <c r="EW122" i="16"/>
  <c r="EW4" i="16"/>
  <c r="EH122" i="16"/>
  <c r="EQ122" i="16"/>
  <c r="EK114" i="16"/>
  <c r="DG122" i="16"/>
  <c r="CO97" i="16"/>
  <c r="EB97" i="16"/>
  <c r="EK66" i="16"/>
  <c r="EB4" i="16"/>
  <c r="EB66" i="16"/>
  <c r="EH114" i="16"/>
  <c r="DD122" i="16"/>
  <c r="EH4" i="16"/>
  <c r="EH66" i="16"/>
  <c r="EB114" i="16"/>
  <c r="EH97" i="16"/>
  <c r="DY122" i="16"/>
  <c r="DM4" i="16"/>
  <c r="DG4" i="16"/>
  <c r="DG66" i="16"/>
  <c r="DS97" i="16"/>
  <c r="EB47" i="16"/>
  <c r="DM122" i="16"/>
  <c r="DA66" i="16"/>
  <c r="DS122" i="16"/>
  <c r="DV122" i="16"/>
  <c r="DV4" i="16"/>
  <c r="DS66" i="16"/>
  <c r="DS4" i="16"/>
  <c r="CX122" i="16"/>
  <c r="DA4" i="16"/>
  <c r="DA122" i="16"/>
  <c r="DJ122" i="16"/>
  <c r="DD4" i="16"/>
  <c r="DD66" i="16"/>
  <c r="DG114" i="16"/>
  <c r="DG47" i="16"/>
  <c r="CU122" i="16"/>
  <c r="DD114" i="16"/>
  <c r="DD97" i="16"/>
  <c r="AY122" i="16"/>
  <c r="CR4" i="16"/>
  <c r="BB122" i="16"/>
  <c r="CI122" i="16"/>
  <c r="AY4" i="16"/>
  <c r="AY66" i="16"/>
  <c r="CO4" i="16"/>
  <c r="CO114" i="16"/>
  <c r="CR122" i="16"/>
  <c r="CO122" i="16"/>
  <c r="AS4" i="16"/>
  <c r="CO66" i="16"/>
  <c r="AV4" i="16"/>
  <c r="AP122" i="16"/>
  <c r="CI4" i="16"/>
  <c r="AV122" i="16"/>
  <c r="BE4" i="16"/>
  <c r="AY114" i="16"/>
  <c r="AS66" i="16"/>
  <c r="AV66" i="16"/>
  <c r="AS122" i="16"/>
  <c r="AV114" i="16"/>
  <c r="AJ122" i="16"/>
  <c r="AG97" i="16"/>
  <c r="AV97" i="16"/>
  <c r="CC114" i="16"/>
  <c r="CF122" i="16"/>
  <c r="AG122" i="16"/>
  <c r="CC4" i="16"/>
  <c r="BZ122" i="16"/>
  <c r="BQ122" i="16"/>
  <c r="AG66" i="16"/>
  <c r="AJ4" i="16"/>
  <c r="CC66" i="16"/>
  <c r="AG4" i="16"/>
  <c r="U47" i="16"/>
  <c r="BW122" i="16"/>
  <c r="BN122" i="16"/>
  <c r="BW4" i="16"/>
  <c r="BE122" i="16"/>
  <c r="BZ4" i="16"/>
  <c r="CC122" i="16"/>
  <c r="CC47" i="16"/>
  <c r="BT122" i="16"/>
  <c r="BZ66" i="16"/>
  <c r="BZ114" i="16"/>
  <c r="BZ47" i="16"/>
  <c r="BW66" i="16"/>
  <c r="BQ4" i="16"/>
  <c r="BK114" i="16"/>
  <c r="BK66" i="16"/>
  <c r="BK122" i="16"/>
  <c r="BK97" i="16"/>
  <c r="BK4" i="16"/>
  <c r="X122" i="16"/>
  <c r="AA97" i="16"/>
  <c r="AA4" i="16"/>
  <c r="AA66" i="16"/>
  <c r="AA114" i="16"/>
  <c r="AA122" i="16"/>
  <c r="L47" i="16"/>
  <c r="X4" i="16"/>
  <c r="O4" i="16"/>
  <c r="U4" i="16"/>
  <c r="J122" i="16"/>
  <c r="G4" i="16"/>
  <c r="R4" i="16"/>
  <c r="O114" i="16"/>
  <c r="G122" i="16"/>
  <c r="L114" i="16"/>
  <c r="L66" i="16"/>
  <c r="D4" i="16"/>
  <c r="D66" i="16"/>
  <c r="L4" i="16"/>
  <c r="AD138" i="23"/>
  <c r="AD137" i="23"/>
  <c r="AD136" i="23"/>
  <c r="AD135" i="23"/>
  <c r="AD134" i="23"/>
  <c r="AD133" i="23"/>
  <c r="IG130" i="16"/>
  <c r="AD129" i="23"/>
  <c r="IG125" i="16"/>
  <c r="IG123" i="16"/>
  <c r="AD121" i="23"/>
  <c r="AD120" i="23"/>
  <c r="AD118" i="23"/>
  <c r="AD117" i="23"/>
  <c r="AD116" i="23"/>
  <c r="AD113" i="23"/>
  <c r="AD112" i="23"/>
  <c r="AD110" i="23"/>
  <c r="AD109" i="23"/>
  <c r="AD108" i="23"/>
  <c r="AD107" i="23"/>
  <c r="AD106" i="23"/>
  <c r="AD105" i="23"/>
  <c r="AD104" i="23"/>
  <c r="AD103" i="23"/>
  <c r="AD102" i="23"/>
  <c r="AD101" i="23"/>
  <c r="AD100" i="23"/>
  <c r="AD99" i="23"/>
  <c r="AD96" i="23"/>
  <c r="AD95" i="23"/>
  <c r="AD94" i="23"/>
  <c r="AD93" i="23"/>
  <c r="AD92" i="23"/>
  <c r="AD91" i="23"/>
  <c r="AD90" i="23"/>
  <c r="AD89" i="23"/>
  <c r="AD88" i="23"/>
  <c r="AD87" i="23"/>
  <c r="AD86" i="23"/>
  <c r="AD84" i="23"/>
  <c r="AD83" i="23"/>
  <c r="AD82" i="23"/>
  <c r="AD80" i="23"/>
  <c r="AD78" i="23"/>
  <c r="AD77" i="23"/>
  <c r="AD74" i="23"/>
  <c r="AD73" i="23"/>
  <c r="AD70" i="23"/>
  <c r="AD69" i="23"/>
  <c r="AD68" i="23"/>
  <c r="AD65" i="23"/>
  <c r="AD64" i="23"/>
  <c r="AD63" i="23"/>
  <c r="AD62" i="23"/>
  <c r="AD61" i="23"/>
  <c r="AD59" i="23"/>
  <c r="AD58" i="23"/>
  <c r="AD57" i="23"/>
  <c r="AD56" i="23"/>
  <c r="AD55" i="23"/>
  <c r="AD54" i="23"/>
  <c r="AD53" i="23"/>
  <c r="AD52" i="23"/>
  <c r="AD51" i="23"/>
  <c r="AD50" i="23"/>
  <c r="AD49" i="23"/>
  <c r="AD46" i="23"/>
  <c r="AD45" i="23"/>
  <c r="AD44" i="23"/>
  <c r="AD43" i="23"/>
  <c r="AD42" i="23"/>
  <c r="AD41" i="23"/>
  <c r="AD40" i="23"/>
  <c r="AD39" i="23"/>
  <c r="AD38" i="23"/>
  <c r="AD37" i="23"/>
  <c r="AD36" i="23"/>
  <c r="AD35" i="23"/>
  <c r="AD34" i="23"/>
  <c r="AD33" i="23"/>
  <c r="AD32" i="23"/>
  <c r="AD31" i="23"/>
  <c r="AD30" i="23"/>
  <c r="AD29" i="23"/>
  <c r="AD28" i="23"/>
  <c r="AD27" i="23"/>
  <c r="AD26" i="23"/>
  <c r="AD25" i="23"/>
  <c r="AD24" i="23"/>
  <c r="AD23" i="23"/>
  <c r="AD22" i="23"/>
  <c r="AD20" i="23"/>
  <c r="AD19" i="23"/>
  <c r="AD18" i="23"/>
  <c r="AD16" i="23"/>
  <c r="AD15" i="23"/>
  <c r="IG12" i="16"/>
  <c r="AD11" i="23"/>
  <c r="AD10" i="23"/>
  <c r="AD9" i="23"/>
  <c r="AD7" i="23"/>
  <c r="AD6" i="23"/>
  <c r="IE134" i="16"/>
  <c r="AC134" i="23" s="1"/>
  <c r="IE133" i="16"/>
  <c r="AC133" i="23" s="1"/>
  <c r="IE131" i="16"/>
  <c r="IE129" i="16"/>
  <c r="AC129" i="23" s="1"/>
  <c r="IE128" i="16"/>
  <c r="AC128" i="23" s="1"/>
  <c r="IE126" i="16"/>
  <c r="IE124" i="16"/>
  <c r="IE121" i="16"/>
  <c r="AC121" i="23" s="1"/>
  <c r="IE120" i="16"/>
  <c r="IE118" i="16"/>
  <c r="AC118" i="23" s="1"/>
  <c r="IE117" i="16"/>
  <c r="AC117" i="23" s="1"/>
  <c r="IE116" i="16"/>
  <c r="AC116" i="23" s="1"/>
  <c r="IE113" i="16"/>
  <c r="AC113" i="23" s="1"/>
  <c r="IE112" i="16"/>
  <c r="AC112" i="23" s="1"/>
  <c r="IE110" i="16"/>
  <c r="IE109" i="16"/>
  <c r="AC109" i="23" s="1"/>
  <c r="IE108" i="16"/>
  <c r="IE107" i="16"/>
  <c r="IE106" i="16"/>
  <c r="IE105" i="16"/>
  <c r="AC105" i="23" s="1"/>
  <c r="IE104" i="16"/>
  <c r="IE103" i="16"/>
  <c r="AC103" i="23" s="1"/>
  <c r="IE102" i="16"/>
  <c r="IE101" i="16"/>
  <c r="IE100" i="16"/>
  <c r="IE99" i="16"/>
  <c r="AC99" i="23" s="1"/>
  <c r="IE96" i="16"/>
  <c r="AC96" i="23" s="1"/>
  <c r="IE95" i="16"/>
  <c r="IE94" i="16"/>
  <c r="IE93" i="16"/>
  <c r="IE92" i="16"/>
  <c r="AC92" i="23" s="1"/>
  <c r="IE91" i="16"/>
  <c r="IE90" i="16"/>
  <c r="IE89" i="16"/>
  <c r="IE88" i="16"/>
  <c r="IE87" i="16"/>
  <c r="AC87" i="23" s="1"/>
  <c r="IE86" i="16"/>
  <c r="AC86" i="23" s="1"/>
  <c r="IE84" i="16"/>
  <c r="IE83" i="16"/>
  <c r="IE82" i="16"/>
  <c r="IE81" i="16"/>
  <c r="IE80" i="16"/>
  <c r="IE78" i="16"/>
  <c r="AC78" i="23" s="1"/>
  <c r="IE77" i="16"/>
  <c r="IE76" i="16"/>
  <c r="IE74" i="16"/>
  <c r="IE73" i="16"/>
  <c r="AC73" i="23" s="1"/>
  <c r="IE72" i="16"/>
  <c r="IE70" i="16"/>
  <c r="IE69" i="16"/>
  <c r="IE68" i="16"/>
  <c r="IE65" i="16"/>
  <c r="IE64" i="16"/>
  <c r="AC64" i="23" s="1"/>
  <c r="IE63" i="16"/>
  <c r="IE62" i="16"/>
  <c r="AC62" i="23" s="1"/>
  <c r="IE61" i="16"/>
  <c r="AC61" i="23" s="1"/>
  <c r="IE59" i="16"/>
  <c r="IE58" i="16"/>
  <c r="IE57" i="16"/>
  <c r="IE56" i="16"/>
  <c r="AC56" i="23" s="1"/>
  <c r="IE55" i="16"/>
  <c r="AC55" i="23" s="1"/>
  <c r="IE54" i="16"/>
  <c r="AC54" i="23" s="1"/>
  <c r="IE53" i="16"/>
  <c r="AC53" i="23" s="1"/>
  <c r="IE52" i="16"/>
  <c r="IE51" i="16"/>
  <c r="AC51" i="23" s="1"/>
  <c r="IE50" i="16"/>
  <c r="IE49" i="16"/>
  <c r="AC49" i="23" s="1"/>
  <c r="IE46" i="16"/>
  <c r="IE45" i="16"/>
  <c r="IE44" i="16"/>
  <c r="IE43" i="16"/>
  <c r="AC43" i="23" s="1"/>
  <c r="IE42" i="16"/>
  <c r="IE41" i="16"/>
  <c r="IE40" i="16"/>
  <c r="IE39" i="16"/>
  <c r="IE38" i="16"/>
  <c r="IE37" i="16"/>
  <c r="IE36" i="16"/>
  <c r="AC36" i="23" s="1"/>
  <c r="IE35" i="16"/>
  <c r="IE34" i="16"/>
  <c r="IE33" i="16"/>
  <c r="IE32" i="16"/>
  <c r="IE31" i="16"/>
  <c r="IE30" i="16"/>
  <c r="IE29" i="16"/>
  <c r="IE28" i="16"/>
  <c r="IE27" i="16"/>
  <c r="IE26" i="16"/>
  <c r="AC26" i="23" s="1"/>
  <c r="IE25" i="16"/>
  <c r="IE24" i="16"/>
  <c r="IE23" i="16"/>
  <c r="IE22" i="16"/>
  <c r="IE20" i="16"/>
  <c r="IE19" i="16"/>
  <c r="IE18" i="16"/>
  <c r="IE16" i="16"/>
  <c r="IE15" i="16"/>
  <c r="AC15" i="23" s="1"/>
  <c r="IE13" i="16"/>
  <c r="IE11" i="16"/>
  <c r="IE10" i="16"/>
  <c r="IE9" i="16"/>
  <c r="IE7" i="16"/>
  <c r="IE6" i="16"/>
  <c r="HA132" i="16"/>
  <c r="HA130" i="16"/>
  <c r="HA127" i="16"/>
  <c r="HA125" i="16"/>
  <c r="HA123" i="16"/>
  <c r="HA119" i="16"/>
  <c r="HA111" i="16"/>
  <c r="HA98" i="16"/>
  <c r="HA85" i="16"/>
  <c r="HA79" i="16"/>
  <c r="HA75" i="16"/>
  <c r="HA71" i="16"/>
  <c r="HA67" i="16"/>
  <c r="HA60" i="16"/>
  <c r="HA48" i="16"/>
  <c r="HA21" i="16"/>
  <c r="HA17" i="16"/>
  <c r="HA14" i="16"/>
  <c r="HA12" i="16"/>
  <c r="HA8" i="16"/>
  <c r="HA5" i="16"/>
  <c r="FW132" i="16"/>
  <c r="FW130" i="16"/>
  <c r="FW127" i="16"/>
  <c r="FW125" i="16"/>
  <c r="FW123" i="16"/>
  <c r="FW119" i="16"/>
  <c r="FW111" i="16"/>
  <c r="FW98" i="16"/>
  <c r="FW85" i="16"/>
  <c r="FW79" i="16"/>
  <c r="FW75" i="16"/>
  <c r="FW71" i="16"/>
  <c r="FW67" i="16"/>
  <c r="FW60" i="16"/>
  <c r="FW48" i="16"/>
  <c r="FW21" i="16"/>
  <c r="FW17" i="16"/>
  <c r="FW14" i="16"/>
  <c r="FW12" i="16"/>
  <c r="FW8" i="16"/>
  <c r="FW5" i="16"/>
  <c r="ES132" i="16"/>
  <c r="ES130" i="16"/>
  <c r="ES127" i="16"/>
  <c r="ES125" i="16"/>
  <c r="ES123" i="16"/>
  <c r="ES119" i="16"/>
  <c r="ES114" i="16" s="1"/>
  <c r="ES111" i="16"/>
  <c r="ES98" i="16"/>
  <c r="ES85" i="16"/>
  <c r="ES79" i="16"/>
  <c r="ES75" i="16"/>
  <c r="ES71" i="16"/>
  <c r="ES67" i="16"/>
  <c r="ES60" i="16"/>
  <c r="ES48" i="16"/>
  <c r="ES21" i="16"/>
  <c r="ES17" i="16"/>
  <c r="ES14" i="16"/>
  <c r="ES12" i="16"/>
  <c r="ES8" i="16"/>
  <c r="ES5" i="16"/>
  <c r="DO132" i="16"/>
  <c r="DO130" i="16"/>
  <c r="DO127" i="16"/>
  <c r="DO125" i="16"/>
  <c r="DO123" i="16"/>
  <c r="DO119" i="16"/>
  <c r="DO111" i="16"/>
  <c r="DO98" i="16"/>
  <c r="DO85" i="16"/>
  <c r="DO79" i="16"/>
  <c r="DO75" i="16"/>
  <c r="DO71" i="16"/>
  <c r="DO67" i="16"/>
  <c r="DO60" i="16"/>
  <c r="DO48" i="16"/>
  <c r="DO21" i="16"/>
  <c r="DO17" i="16"/>
  <c r="DO14" i="16"/>
  <c r="DO12" i="16"/>
  <c r="DO8" i="16"/>
  <c r="DO5" i="16"/>
  <c r="CK132" i="16"/>
  <c r="CK130" i="16"/>
  <c r="CK127" i="16"/>
  <c r="CK125" i="16"/>
  <c r="CK123" i="16"/>
  <c r="CK119" i="16"/>
  <c r="CK111" i="16"/>
  <c r="CK98" i="16"/>
  <c r="CK85" i="16"/>
  <c r="CK79" i="16"/>
  <c r="CK75" i="16"/>
  <c r="CK71" i="16"/>
  <c r="CK67" i="16"/>
  <c r="CK60" i="16"/>
  <c r="CK48" i="16"/>
  <c r="CK21" i="16"/>
  <c r="CK17" i="16"/>
  <c r="CK14" i="16"/>
  <c r="CK12" i="16"/>
  <c r="CK8" i="16"/>
  <c r="CK5" i="16"/>
  <c r="BG132" i="16"/>
  <c r="BG130" i="16"/>
  <c r="BG127" i="16"/>
  <c r="BG125" i="16"/>
  <c r="BG123" i="16"/>
  <c r="BG119" i="16"/>
  <c r="BG111" i="16"/>
  <c r="BG98" i="16"/>
  <c r="BG85" i="16"/>
  <c r="BG79" i="16"/>
  <c r="BG75" i="16"/>
  <c r="BG71" i="16"/>
  <c r="BG67" i="16"/>
  <c r="BG60" i="16"/>
  <c r="BG48" i="16"/>
  <c r="BG21" i="16"/>
  <c r="BG17" i="16"/>
  <c r="BG14" i="16"/>
  <c r="BG12" i="16"/>
  <c r="BG8" i="16"/>
  <c r="BG5" i="16"/>
  <c r="AC132" i="16"/>
  <c r="AC130" i="16"/>
  <c r="AC127" i="16"/>
  <c r="AC125" i="16"/>
  <c r="AC123" i="16"/>
  <c r="AC119" i="16"/>
  <c r="AC111" i="16"/>
  <c r="AC98" i="16"/>
  <c r="AC85" i="16"/>
  <c r="AC79" i="16"/>
  <c r="AC75" i="16"/>
  <c r="AC71" i="16"/>
  <c r="AC67" i="16"/>
  <c r="AC60" i="16"/>
  <c r="AC48" i="16"/>
  <c r="AC21" i="16"/>
  <c r="AC17" i="16"/>
  <c r="AC14" i="16"/>
  <c r="AC12" i="16"/>
  <c r="AC8" i="16"/>
  <c r="AC5" i="16"/>
  <c r="HC132" i="16"/>
  <c r="HC130" i="16"/>
  <c r="HC127" i="16"/>
  <c r="HC125" i="16"/>
  <c r="HC123" i="16"/>
  <c r="HC119" i="16"/>
  <c r="HC111" i="16"/>
  <c r="HC98" i="16"/>
  <c r="HC85" i="16"/>
  <c r="HC79" i="16"/>
  <c r="HC75" i="16"/>
  <c r="HC71" i="16"/>
  <c r="HC67" i="16"/>
  <c r="HC60" i="16"/>
  <c r="HC48" i="16"/>
  <c r="HC21" i="16"/>
  <c r="HC17" i="16"/>
  <c r="HC14" i="16"/>
  <c r="HC12" i="16"/>
  <c r="HC8" i="16"/>
  <c r="HC5" i="16"/>
  <c r="FY132" i="16"/>
  <c r="FY130" i="16"/>
  <c r="FY127" i="16"/>
  <c r="FY125" i="16"/>
  <c r="FY123" i="16"/>
  <c r="FY119" i="16"/>
  <c r="FY111" i="16"/>
  <c r="FY98" i="16"/>
  <c r="FY85" i="16"/>
  <c r="FY79" i="16"/>
  <c r="FY75" i="16"/>
  <c r="FY71" i="16"/>
  <c r="FY67" i="16"/>
  <c r="FY60" i="16"/>
  <c r="FY48" i="16"/>
  <c r="FY21" i="16"/>
  <c r="FY17" i="16"/>
  <c r="FY14" i="16"/>
  <c r="FY12" i="16"/>
  <c r="FY8" i="16"/>
  <c r="FY5" i="16"/>
  <c r="EU132" i="16"/>
  <c r="EU130" i="16"/>
  <c r="EU127" i="16"/>
  <c r="EU125" i="16"/>
  <c r="EU123" i="16"/>
  <c r="EU119" i="16"/>
  <c r="EU111" i="16"/>
  <c r="EU98" i="16"/>
  <c r="EU85" i="16"/>
  <c r="EU79" i="16"/>
  <c r="EU75" i="16"/>
  <c r="EU71" i="16"/>
  <c r="EU67" i="16"/>
  <c r="EU60" i="16"/>
  <c r="EU48" i="16"/>
  <c r="EU21" i="16"/>
  <c r="EU17" i="16"/>
  <c r="EU14" i="16"/>
  <c r="EU12" i="16"/>
  <c r="EU8" i="16"/>
  <c r="EU5" i="16"/>
  <c r="DQ132" i="16"/>
  <c r="DQ130" i="16"/>
  <c r="DQ127" i="16"/>
  <c r="DQ125" i="16"/>
  <c r="DQ123" i="16"/>
  <c r="DQ119" i="16"/>
  <c r="DQ111" i="16"/>
  <c r="DQ98" i="16"/>
  <c r="DQ85" i="16"/>
  <c r="DQ79" i="16"/>
  <c r="DQ75" i="16"/>
  <c r="DQ71" i="16"/>
  <c r="DQ67" i="16"/>
  <c r="DQ60" i="16"/>
  <c r="DQ48" i="16"/>
  <c r="DQ21" i="16"/>
  <c r="DQ17" i="16"/>
  <c r="DQ14" i="16"/>
  <c r="DQ12" i="16"/>
  <c r="DQ8" i="16"/>
  <c r="DQ5" i="16"/>
  <c r="CM132" i="16"/>
  <c r="CM130" i="16"/>
  <c r="CM127" i="16"/>
  <c r="CM125" i="16"/>
  <c r="CM123" i="16"/>
  <c r="CM119" i="16"/>
  <c r="CM111" i="16"/>
  <c r="CM98" i="16"/>
  <c r="CM85" i="16"/>
  <c r="CM79" i="16"/>
  <c r="CM75" i="16"/>
  <c r="CM71" i="16"/>
  <c r="CM67" i="16"/>
  <c r="CM60" i="16"/>
  <c r="CM48" i="16"/>
  <c r="CM21" i="16"/>
  <c r="CM17" i="16"/>
  <c r="CM14" i="16"/>
  <c r="CM12" i="16"/>
  <c r="CM8" i="16"/>
  <c r="CM5" i="16"/>
  <c r="BI132" i="16"/>
  <c r="BI130" i="16"/>
  <c r="BI127" i="16"/>
  <c r="BI125" i="16"/>
  <c r="BI123" i="16"/>
  <c r="BI119" i="16"/>
  <c r="BI111" i="16"/>
  <c r="BI98" i="16"/>
  <c r="BI85" i="16"/>
  <c r="BI79" i="16"/>
  <c r="BI75" i="16"/>
  <c r="BI71" i="16"/>
  <c r="BI67" i="16"/>
  <c r="BI60" i="16"/>
  <c r="BI48" i="16"/>
  <c r="BI21" i="16"/>
  <c r="BI17" i="16"/>
  <c r="BI14" i="16"/>
  <c r="BI12" i="16"/>
  <c r="BI8" i="16"/>
  <c r="BI5" i="16"/>
  <c r="AE132" i="16"/>
  <c r="AE130" i="16"/>
  <c r="AE127" i="16"/>
  <c r="AE125" i="16"/>
  <c r="AE123" i="16"/>
  <c r="AE119" i="16"/>
  <c r="AE111" i="16"/>
  <c r="AE98" i="16"/>
  <c r="AE85" i="16"/>
  <c r="AE79" i="16"/>
  <c r="AE75" i="16"/>
  <c r="AE71" i="16"/>
  <c r="AE67" i="16"/>
  <c r="AE60" i="16"/>
  <c r="AE48" i="16"/>
  <c r="AE21" i="16"/>
  <c r="AE17" i="16"/>
  <c r="AE14" i="16"/>
  <c r="AE12" i="16"/>
  <c r="AE8" i="16"/>
  <c r="AE5" i="16"/>
  <c r="AE161" i="4"/>
  <c r="HZ115" i="16" l="1"/>
  <c r="X115" i="23" s="1"/>
  <c r="AD12" i="23"/>
  <c r="AD123" i="23"/>
  <c r="AD125" i="23"/>
  <c r="AD130" i="23"/>
  <c r="HW122" i="16"/>
  <c r="U122" i="23" s="1"/>
  <c r="AE151" i="4"/>
  <c r="U21" i="23"/>
  <c r="O158" i="4"/>
  <c r="S158" i="4"/>
  <c r="G158" i="4"/>
  <c r="HO122" i="16"/>
  <c r="M122" i="23" s="1"/>
  <c r="HO4" i="16"/>
  <c r="M4" i="23" s="1"/>
  <c r="HI122" i="16"/>
  <c r="G122" i="23" s="1"/>
  <c r="G127" i="23"/>
  <c r="IC4" i="16"/>
  <c r="AA4" i="23" s="1"/>
  <c r="AA5" i="23"/>
  <c r="IC114" i="16"/>
  <c r="AA114" i="23" s="1"/>
  <c r="AA115" i="23"/>
  <c r="IE130" i="16"/>
  <c r="AC130" i="23" s="1"/>
  <c r="HU122" i="16"/>
  <c r="S122" i="23" s="1"/>
  <c r="S127" i="23"/>
  <c r="IE12" i="16"/>
  <c r="AC12" i="23" s="1"/>
  <c r="HF122" i="16"/>
  <c r="D122" i="23" s="1"/>
  <c r="D127" i="23"/>
  <c r="IC122" i="16"/>
  <c r="AA122" i="23" s="1"/>
  <c r="AA127" i="23"/>
  <c r="HR122" i="16"/>
  <c r="P122" i="23" s="1"/>
  <c r="P127" i="23"/>
  <c r="HZ122" i="16"/>
  <c r="X122" i="23" s="1"/>
  <c r="X127" i="23"/>
  <c r="HW114" i="16"/>
  <c r="U114" i="23" s="1"/>
  <c r="U115" i="23"/>
  <c r="HL97" i="16"/>
  <c r="J97" i="23" s="1"/>
  <c r="J98" i="23"/>
  <c r="IE123" i="16"/>
  <c r="AC123" i="23" s="1"/>
  <c r="AC124" i="23"/>
  <c r="HO114" i="16"/>
  <c r="M114" i="23" s="1"/>
  <c r="M115" i="23"/>
  <c r="IE125" i="16"/>
  <c r="AC125" i="23" s="1"/>
  <c r="AC126" i="23"/>
  <c r="HU114" i="16"/>
  <c r="S114" i="23" s="1"/>
  <c r="S119" i="23"/>
  <c r="HL122" i="16"/>
  <c r="J122" i="23" s="1"/>
  <c r="J127" i="23"/>
  <c r="HR114" i="16"/>
  <c r="P114" i="23" s="1"/>
  <c r="P119" i="23"/>
  <c r="AE80" i="4"/>
  <c r="HW47" i="16"/>
  <c r="U47" i="23" s="1"/>
  <c r="HL4" i="16"/>
  <c r="J4" i="23" s="1"/>
  <c r="HR4" i="16"/>
  <c r="P4" i="23" s="1"/>
  <c r="HU4" i="16"/>
  <c r="S4" i="23" s="1"/>
  <c r="IC47" i="16"/>
  <c r="AA47" i="23" s="1"/>
  <c r="HI4" i="16"/>
  <c r="G4" i="23" s="1"/>
  <c r="HO66" i="16"/>
  <c r="M66" i="23" s="1"/>
  <c r="HI66" i="16"/>
  <c r="G66" i="23" s="1"/>
  <c r="HU97" i="16"/>
  <c r="S97" i="23" s="1"/>
  <c r="IC97" i="16"/>
  <c r="AA97" i="23" s="1"/>
  <c r="HR66" i="16"/>
  <c r="P66" i="23" s="1"/>
  <c r="HF97" i="16"/>
  <c r="D97" i="23" s="1"/>
  <c r="EU47" i="16"/>
  <c r="EE139" i="16"/>
  <c r="HW97" i="16"/>
  <c r="U97" i="23" s="1"/>
  <c r="HI97" i="16"/>
  <c r="G97" i="23" s="1"/>
  <c r="HU47" i="16"/>
  <c r="S47" i="23" s="1"/>
  <c r="HI114" i="16"/>
  <c r="G114" i="23" s="1"/>
  <c r="HZ66" i="16"/>
  <c r="X66" i="23" s="1"/>
  <c r="HO97" i="16"/>
  <c r="HZ4" i="16"/>
  <c r="X4" i="23" s="1"/>
  <c r="HU66" i="16"/>
  <c r="HF66" i="16"/>
  <c r="D66" i="23" s="1"/>
  <c r="HW4" i="16"/>
  <c r="U4" i="23" s="1"/>
  <c r="HL66" i="16"/>
  <c r="J66" i="23" s="1"/>
  <c r="HO47" i="16"/>
  <c r="M47" i="23" s="1"/>
  <c r="IC66" i="16"/>
  <c r="BT139" i="16"/>
  <c r="HA114" i="16"/>
  <c r="HF4" i="16"/>
  <c r="D4" i="23" s="1"/>
  <c r="HR47" i="16"/>
  <c r="P47" i="23" s="1"/>
  <c r="HW66" i="16"/>
  <c r="U66" i="23" s="1"/>
  <c r="HZ47" i="16"/>
  <c r="X47" i="23" s="1"/>
  <c r="HL47" i="16"/>
  <c r="J47" i="23" s="1"/>
  <c r="HZ97" i="16"/>
  <c r="X97" i="23" s="1"/>
  <c r="AM139" i="16"/>
  <c r="HF47" i="16"/>
  <c r="D47" i="23" s="1"/>
  <c r="EU114" i="16"/>
  <c r="HZ114" i="16"/>
  <c r="X114" i="23" s="1"/>
  <c r="GV139" i="16"/>
  <c r="GY139" i="16"/>
  <c r="HR97" i="16"/>
  <c r="P97" i="23" s="1"/>
  <c r="HF114" i="16"/>
  <c r="D114" i="23" s="1"/>
  <c r="CU139" i="16"/>
  <c r="FY47" i="16"/>
  <c r="GG139" i="16"/>
  <c r="IG75" i="16"/>
  <c r="IG127" i="16"/>
  <c r="CF139" i="16"/>
  <c r="EZ139" i="16"/>
  <c r="HI47" i="16"/>
  <c r="G47" i="23" s="1"/>
  <c r="HL114" i="16"/>
  <c r="CX139" i="16"/>
  <c r="R139" i="16"/>
  <c r="DJ139" i="16"/>
  <c r="AP139" i="16"/>
  <c r="GJ139" i="16"/>
  <c r="BB139" i="16"/>
  <c r="FC139" i="16"/>
  <c r="GS139" i="16"/>
  <c r="BN139" i="16"/>
  <c r="DY139" i="16"/>
  <c r="GD139" i="16"/>
  <c r="GP139" i="16"/>
  <c r="J139" i="16"/>
  <c r="HA47" i="16"/>
  <c r="FR139" i="16"/>
  <c r="GM139" i="16"/>
  <c r="FF139" i="16"/>
  <c r="EQ139" i="16"/>
  <c r="GA139" i="16"/>
  <c r="FU139" i="16"/>
  <c r="FO139" i="16"/>
  <c r="FL139" i="16"/>
  <c r="FI139" i="16"/>
  <c r="EN139" i="16"/>
  <c r="EW139" i="16"/>
  <c r="EU97" i="16"/>
  <c r="EK139" i="16"/>
  <c r="EB139" i="16"/>
  <c r="EH139" i="16"/>
  <c r="DM139" i="16"/>
  <c r="DS139" i="16"/>
  <c r="DA139" i="16"/>
  <c r="DV139" i="16"/>
  <c r="DD139" i="16"/>
  <c r="DG139" i="16"/>
  <c r="CR139" i="16"/>
  <c r="CI139" i="16"/>
  <c r="CO139" i="16"/>
  <c r="CM114" i="16"/>
  <c r="AY139" i="16"/>
  <c r="AJ139" i="16"/>
  <c r="BE139" i="16"/>
  <c r="AS139" i="16"/>
  <c r="AV139" i="16"/>
  <c r="BQ139" i="16"/>
  <c r="U139" i="16"/>
  <c r="AG139" i="16"/>
  <c r="CC139" i="16"/>
  <c r="BW139" i="16"/>
  <c r="BI97" i="16"/>
  <c r="BZ139" i="16"/>
  <c r="BK139" i="16"/>
  <c r="X139" i="16"/>
  <c r="AA139" i="16"/>
  <c r="IE8" i="16"/>
  <c r="AC8" i="23" s="1"/>
  <c r="IE75" i="16"/>
  <c r="AC75" i="23" s="1"/>
  <c r="O139" i="16"/>
  <c r="IE5" i="16"/>
  <c r="AC5" i="23" s="1"/>
  <c r="AD76" i="23"/>
  <c r="IE132" i="16"/>
  <c r="AC132" i="23" s="1"/>
  <c r="G139" i="16"/>
  <c r="IE127" i="16"/>
  <c r="AC127" i="23" s="1"/>
  <c r="L139" i="16"/>
  <c r="IE119" i="16"/>
  <c r="AC119" i="23" s="1"/>
  <c r="IG71" i="16"/>
  <c r="D139" i="16"/>
  <c r="AD13" i="23"/>
  <c r="AD126" i="23"/>
  <c r="CM97" i="16"/>
  <c r="HC97" i="16"/>
  <c r="IG132" i="16"/>
  <c r="AD124" i="23"/>
  <c r="AD128" i="23"/>
  <c r="AD72" i="23"/>
  <c r="HC47" i="16"/>
  <c r="DQ97" i="16"/>
  <c r="AD131" i="23"/>
  <c r="HC4" i="16"/>
  <c r="DQ47" i="16"/>
  <c r="CM47" i="16"/>
  <c r="IG8" i="16"/>
  <c r="IG17" i="16"/>
  <c r="FW47" i="16"/>
  <c r="IG60" i="16"/>
  <c r="IG85" i="16"/>
  <c r="IG115" i="16"/>
  <c r="BI47" i="16"/>
  <c r="IE14" i="16"/>
  <c r="AC14" i="23" s="1"/>
  <c r="HC114" i="16"/>
  <c r="HA97" i="16"/>
  <c r="IE60" i="16"/>
  <c r="AC60" i="23" s="1"/>
  <c r="IE71" i="16"/>
  <c r="AC71" i="23" s="1"/>
  <c r="IG119" i="16"/>
  <c r="DO114" i="16"/>
  <c r="IG48" i="16"/>
  <c r="CK47" i="16"/>
  <c r="IE17" i="16"/>
  <c r="AC17" i="23" s="1"/>
  <c r="IG67" i="16"/>
  <c r="IE111" i="16"/>
  <c r="AC111" i="23" s="1"/>
  <c r="IG5" i="16"/>
  <c r="IG14" i="16"/>
  <c r="IG79" i="16"/>
  <c r="IG98" i="16"/>
  <c r="BG114" i="16"/>
  <c r="FW114" i="16"/>
  <c r="IG21" i="16"/>
  <c r="AC47" i="16"/>
  <c r="IE48" i="16"/>
  <c r="AC48" i="23" s="1"/>
  <c r="IE67" i="16"/>
  <c r="AC67" i="23" s="1"/>
  <c r="IE115" i="16"/>
  <c r="AC115" i="23" s="1"/>
  <c r="CM66" i="16"/>
  <c r="FY97" i="16"/>
  <c r="IE79" i="16"/>
  <c r="AC79" i="23" s="1"/>
  <c r="IG111" i="16"/>
  <c r="BG47" i="16"/>
  <c r="HA122" i="16"/>
  <c r="IE85" i="16"/>
  <c r="AC85" i="23" s="1"/>
  <c r="IE98" i="16"/>
  <c r="AC98" i="23" s="1"/>
  <c r="DO47" i="16"/>
  <c r="IE21" i="16"/>
  <c r="AC21" i="23" s="1"/>
  <c r="CK114" i="16"/>
  <c r="FW97" i="16"/>
  <c r="HA4" i="16"/>
  <c r="HA66" i="16"/>
  <c r="ES47" i="16"/>
  <c r="DO4" i="16"/>
  <c r="FW4" i="16"/>
  <c r="DO97" i="16"/>
  <c r="FW66" i="16"/>
  <c r="FW122" i="16"/>
  <c r="ES122" i="16"/>
  <c r="ES97" i="16"/>
  <c r="CK97" i="16"/>
  <c r="ES66" i="16"/>
  <c r="ES4" i="16"/>
  <c r="CK4" i="16"/>
  <c r="DO66" i="16"/>
  <c r="DO122" i="16"/>
  <c r="BG122" i="16"/>
  <c r="CK66" i="16"/>
  <c r="CK122" i="16"/>
  <c r="AC114" i="16"/>
  <c r="BG97" i="16"/>
  <c r="BG66" i="16"/>
  <c r="AC122" i="16"/>
  <c r="BG4" i="16"/>
  <c r="AE47" i="16"/>
  <c r="FY114" i="16"/>
  <c r="HC122" i="16"/>
  <c r="BI114" i="16"/>
  <c r="AC4" i="16"/>
  <c r="AC66" i="16"/>
  <c r="AC97" i="16"/>
  <c r="HC66" i="16"/>
  <c r="EU66" i="16"/>
  <c r="DQ66" i="16"/>
  <c r="DQ114" i="16"/>
  <c r="EU4" i="16"/>
  <c r="FY66" i="16"/>
  <c r="BI66" i="16"/>
  <c r="CM122" i="16"/>
  <c r="EU122" i="16"/>
  <c r="BI122" i="16"/>
  <c r="DQ4" i="16"/>
  <c r="FY4" i="16"/>
  <c r="AE97" i="16"/>
  <c r="FY122" i="16"/>
  <c r="DQ122" i="16"/>
  <c r="AE122" i="16"/>
  <c r="CM4" i="16"/>
  <c r="BI4" i="16"/>
  <c r="AE4" i="16"/>
  <c r="AE66" i="16"/>
  <c r="AE114" i="16"/>
  <c r="AE130" i="4"/>
  <c r="AE67" i="4"/>
  <c r="AE25" i="4"/>
  <c r="AE5" i="4"/>
  <c r="AE93" i="4"/>
  <c r="AE16" i="4"/>
  <c r="Z48" i="16"/>
  <c r="AB48" i="16"/>
  <c r="BL48" i="16"/>
  <c r="BM48" i="16"/>
  <c r="BO48" i="16"/>
  <c r="BP48" i="16"/>
  <c r="BR48" i="16"/>
  <c r="BS48" i="16"/>
  <c r="BU48" i="16"/>
  <c r="BV48" i="16"/>
  <c r="BX48" i="16"/>
  <c r="BY48" i="16"/>
  <c r="CA48" i="16"/>
  <c r="CB48" i="16"/>
  <c r="CD48" i="16"/>
  <c r="BD48" i="16"/>
  <c r="BF48" i="16"/>
  <c r="AH48" i="16"/>
  <c r="AI48" i="16"/>
  <c r="AK48" i="16"/>
  <c r="AL48" i="16"/>
  <c r="AN48" i="16"/>
  <c r="AO48" i="16"/>
  <c r="AQ48" i="16"/>
  <c r="AR48" i="16"/>
  <c r="AT48" i="16"/>
  <c r="AU48" i="16"/>
  <c r="AW48" i="16"/>
  <c r="AX48" i="16"/>
  <c r="AZ48" i="16"/>
  <c r="CH48" i="16"/>
  <c r="CJ48" i="16"/>
  <c r="CP48" i="16"/>
  <c r="CQ48" i="16"/>
  <c r="CS48" i="16"/>
  <c r="CT48" i="16"/>
  <c r="CV48" i="16"/>
  <c r="CW48" i="16"/>
  <c r="CY48" i="16"/>
  <c r="CZ48" i="16"/>
  <c r="DB48" i="16"/>
  <c r="DE48" i="16"/>
  <c r="DF48" i="16"/>
  <c r="DH48" i="16"/>
  <c r="DI48" i="16"/>
  <c r="DK48" i="16"/>
  <c r="DL48" i="16"/>
  <c r="DN48" i="16"/>
  <c r="DT48" i="16"/>
  <c r="DU48" i="16"/>
  <c r="DW48" i="16"/>
  <c r="DX48" i="16"/>
  <c r="DZ48" i="16"/>
  <c r="EA48" i="16"/>
  <c r="EC48" i="16"/>
  <c r="ED48" i="16"/>
  <c r="EF48" i="16"/>
  <c r="EG48" i="16"/>
  <c r="EI48" i="16"/>
  <c r="EJ48" i="16"/>
  <c r="EL48" i="16"/>
  <c r="EM48" i="16"/>
  <c r="EO48" i="16"/>
  <c r="EP48" i="16"/>
  <c r="ER48" i="16"/>
  <c r="EX48" i="16"/>
  <c r="EY48" i="16"/>
  <c r="FA48" i="16"/>
  <c r="FB48" i="16"/>
  <c r="FD48" i="16"/>
  <c r="FE48" i="16"/>
  <c r="FG48" i="16"/>
  <c r="FH48" i="16"/>
  <c r="FJ48" i="16"/>
  <c r="FK48" i="16"/>
  <c r="FM48" i="16"/>
  <c r="FN48" i="16"/>
  <c r="FP48" i="16"/>
  <c r="FQ48" i="16"/>
  <c r="FS48" i="16"/>
  <c r="FT48" i="16"/>
  <c r="FV48" i="16"/>
  <c r="GB48" i="16"/>
  <c r="GC48" i="16"/>
  <c r="GE48" i="16"/>
  <c r="GF48" i="16"/>
  <c r="GH48" i="16"/>
  <c r="GI48" i="16"/>
  <c r="GK48" i="16"/>
  <c r="GL48" i="16"/>
  <c r="GN48" i="16"/>
  <c r="GO48" i="16"/>
  <c r="GQ48" i="16"/>
  <c r="GR48" i="16"/>
  <c r="GT48" i="16"/>
  <c r="GU48" i="16"/>
  <c r="GW48" i="16"/>
  <c r="GX48" i="16"/>
  <c r="GZ48" i="16"/>
  <c r="AD98" i="23" l="1"/>
  <c r="AD48" i="23"/>
  <c r="AD85" i="23"/>
  <c r="AD21" i="23"/>
  <c r="AD132" i="23"/>
  <c r="AD71" i="23"/>
  <c r="AD14" i="23"/>
  <c r="AD119" i="23"/>
  <c r="AD115" i="23"/>
  <c r="AD5" i="23"/>
  <c r="AD60" i="23"/>
  <c r="AD127" i="23"/>
  <c r="AD79" i="23"/>
  <c r="AD75" i="23"/>
  <c r="AD8" i="23"/>
  <c r="AD111" i="23"/>
  <c r="AD67" i="23"/>
  <c r="AD17" i="23"/>
  <c r="HW139" i="16"/>
  <c r="U139" i="23" s="1"/>
  <c r="HZ139" i="16"/>
  <c r="IC139" i="16"/>
  <c r="AA66" i="23"/>
  <c r="HU139" i="16"/>
  <c r="S66" i="23"/>
  <c r="HL139" i="16"/>
  <c r="J114" i="23"/>
  <c r="HO139" i="16"/>
  <c r="M97" i="23"/>
  <c r="AE159" i="4"/>
  <c r="HI139" i="16"/>
  <c r="HR139" i="16"/>
  <c r="HF139" i="16"/>
  <c r="IG122" i="16"/>
  <c r="IE122" i="16"/>
  <c r="AC122" i="23" s="1"/>
  <c r="IE47" i="16"/>
  <c r="AC47" i="23" s="1"/>
  <c r="IE66" i="16"/>
  <c r="AC66" i="23" s="1"/>
  <c r="IE4" i="16"/>
  <c r="AC4" i="23" s="1"/>
  <c r="IE97" i="16"/>
  <c r="AC97" i="23" s="1"/>
  <c r="IE114" i="16"/>
  <c r="AC114" i="23" s="1"/>
  <c r="IG47" i="16"/>
  <c r="IG114" i="16"/>
  <c r="IG66" i="16"/>
  <c r="IG4" i="16"/>
  <c r="HC139" i="16"/>
  <c r="ES139" i="16"/>
  <c r="EU139" i="16"/>
  <c r="FW139" i="16"/>
  <c r="IG97" i="16"/>
  <c r="HA139" i="16"/>
  <c r="FY139" i="16"/>
  <c r="CK139" i="16"/>
  <c r="CM139" i="16"/>
  <c r="DO139" i="16"/>
  <c r="BG139" i="16"/>
  <c r="DQ139" i="16"/>
  <c r="AC139" i="16"/>
  <c r="BI139" i="16"/>
  <c r="AE139" i="16"/>
  <c r="AB132" i="16"/>
  <c r="AB130" i="16"/>
  <c r="AB127" i="16"/>
  <c r="AB125" i="16"/>
  <c r="AB123" i="16"/>
  <c r="AB119" i="16"/>
  <c r="AB111" i="16"/>
  <c r="AB98" i="16"/>
  <c r="AB85" i="16"/>
  <c r="AB79" i="16"/>
  <c r="AB75" i="16"/>
  <c r="AB71" i="16"/>
  <c r="AB67" i="16"/>
  <c r="AB60" i="16"/>
  <c r="AB47" i="16" s="1"/>
  <c r="AB21" i="16"/>
  <c r="AB17" i="16"/>
  <c r="AB14" i="16"/>
  <c r="AB12" i="16"/>
  <c r="AB8" i="16"/>
  <c r="AB5" i="16"/>
  <c r="AA161" i="4"/>
  <c r="Z161" i="4"/>
  <c r="ID130" i="16"/>
  <c r="AB130" i="23" s="1"/>
  <c r="ID125" i="16"/>
  <c r="AB125" i="23" s="1"/>
  <c r="ID123" i="16"/>
  <c r="AB123" i="23" s="1"/>
  <c r="ID12" i="16"/>
  <c r="AB12" i="23" s="1"/>
  <c r="IB130" i="16"/>
  <c r="Z130" i="23" s="1"/>
  <c r="IB125" i="16"/>
  <c r="Z125" i="23" s="1"/>
  <c r="IB123" i="16"/>
  <c r="Z123" i="23" s="1"/>
  <c r="IB12" i="16"/>
  <c r="Z12" i="23" s="1"/>
  <c r="IB5" i="16"/>
  <c r="Z5" i="23" s="1"/>
  <c r="GZ132" i="16"/>
  <c r="GX132" i="16"/>
  <c r="GZ130" i="16"/>
  <c r="GX130" i="16"/>
  <c r="GZ127" i="16"/>
  <c r="GX127" i="16"/>
  <c r="GZ125" i="16"/>
  <c r="GX125" i="16"/>
  <c r="GZ123" i="16"/>
  <c r="GX123" i="16"/>
  <c r="GZ119" i="16"/>
  <c r="GX119" i="16"/>
  <c r="GZ111" i="16"/>
  <c r="GX111" i="16"/>
  <c r="GZ98" i="16"/>
  <c r="GX98" i="16"/>
  <c r="GZ85" i="16"/>
  <c r="GX85" i="16"/>
  <c r="GZ79" i="16"/>
  <c r="GX79" i="16"/>
  <c r="GZ75" i="16"/>
  <c r="GX75" i="16"/>
  <c r="GZ71" i="16"/>
  <c r="GX71" i="16"/>
  <c r="GZ67" i="16"/>
  <c r="GX67" i="16"/>
  <c r="GZ60" i="16"/>
  <c r="GZ47" i="16" s="1"/>
  <c r="GX60" i="16"/>
  <c r="GX47" i="16" s="1"/>
  <c r="GZ21" i="16"/>
  <c r="GX21" i="16"/>
  <c r="GZ17" i="16"/>
  <c r="GX17" i="16"/>
  <c r="GZ14" i="16"/>
  <c r="GX14" i="16"/>
  <c r="GZ12" i="16"/>
  <c r="GX12" i="16"/>
  <c r="GZ8" i="16"/>
  <c r="GX8" i="16"/>
  <c r="GZ5" i="16"/>
  <c r="GX5" i="16"/>
  <c r="FV132" i="16"/>
  <c r="FT132" i="16"/>
  <c r="FV130" i="16"/>
  <c r="FT130" i="16"/>
  <c r="FV127" i="16"/>
  <c r="FT127" i="16"/>
  <c r="FV125" i="16"/>
  <c r="FT125" i="16"/>
  <c r="FV123" i="16"/>
  <c r="FT123" i="16"/>
  <c r="FV119" i="16"/>
  <c r="FT119" i="16"/>
  <c r="FV111" i="16"/>
  <c r="FT111" i="16"/>
  <c r="FV98" i="16"/>
  <c r="FT98" i="16"/>
  <c r="FV85" i="16"/>
  <c r="FT85" i="16"/>
  <c r="FV79" i="16"/>
  <c r="FT79" i="16"/>
  <c r="FV75" i="16"/>
  <c r="FT75" i="16"/>
  <c r="FV71" i="16"/>
  <c r="FT71" i="16"/>
  <c r="FV67" i="16"/>
  <c r="FT67" i="16"/>
  <c r="FV60" i="16"/>
  <c r="FV47" i="16" s="1"/>
  <c r="FT60" i="16"/>
  <c r="FT47" i="16" s="1"/>
  <c r="FV21" i="16"/>
  <c r="FT21" i="16"/>
  <c r="FV17" i="16"/>
  <c r="FT17" i="16"/>
  <c r="FV14" i="16"/>
  <c r="FT14" i="16"/>
  <c r="FV12" i="16"/>
  <c r="FT12" i="16"/>
  <c r="FV8" i="16"/>
  <c r="FT8" i="16"/>
  <c r="FV5" i="16"/>
  <c r="FT5" i="16"/>
  <c r="ER132" i="16"/>
  <c r="EP132" i="16"/>
  <c r="ER130" i="16"/>
  <c r="EP130" i="16"/>
  <c r="ER127" i="16"/>
  <c r="EP127" i="16"/>
  <c r="ER125" i="16"/>
  <c r="EP125" i="16"/>
  <c r="ER123" i="16"/>
  <c r="EP123" i="16"/>
  <c r="ER119" i="16"/>
  <c r="EP119" i="16"/>
  <c r="ER111" i="16"/>
  <c r="EP111" i="16"/>
  <c r="ER98" i="16"/>
  <c r="EP98" i="16"/>
  <c r="ER85" i="16"/>
  <c r="EP85" i="16"/>
  <c r="ER79" i="16"/>
  <c r="EP79" i="16"/>
  <c r="ER75" i="16"/>
  <c r="EP75" i="16"/>
  <c r="ER71" i="16"/>
  <c r="EP71" i="16"/>
  <c r="ER67" i="16"/>
  <c r="EP67" i="16"/>
  <c r="ER60" i="16"/>
  <c r="ER47" i="16" s="1"/>
  <c r="EP60" i="16"/>
  <c r="EP47" i="16" s="1"/>
  <c r="ER21" i="16"/>
  <c r="EP21" i="16"/>
  <c r="ER17" i="16"/>
  <c r="EP17" i="16"/>
  <c r="ER14" i="16"/>
  <c r="EP14" i="16"/>
  <c r="ER12" i="16"/>
  <c r="EP12" i="16"/>
  <c r="ER8" i="16"/>
  <c r="EP8" i="16"/>
  <c r="ER5" i="16"/>
  <c r="EP5" i="16"/>
  <c r="DN132" i="16"/>
  <c r="DL132" i="16"/>
  <c r="DN130" i="16"/>
  <c r="DL130" i="16"/>
  <c r="DN127" i="16"/>
  <c r="DL127" i="16"/>
  <c r="DN125" i="16"/>
  <c r="DL125" i="16"/>
  <c r="DN123" i="16"/>
  <c r="DL123" i="16"/>
  <c r="DN119" i="16"/>
  <c r="DL119" i="16"/>
  <c r="DN111" i="16"/>
  <c r="DL111" i="16"/>
  <c r="DN98" i="16"/>
  <c r="DL98" i="16"/>
  <c r="DN85" i="16"/>
  <c r="DL85" i="16"/>
  <c r="DN79" i="16"/>
  <c r="DL79" i="16"/>
  <c r="DN75" i="16"/>
  <c r="DL75" i="16"/>
  <c r="DN71" i="16"/>
  <c r="DL71" i="16"/>
  <c r="DN67" i="16"/>
  <c r="DL67" i="16"/>
  <c r="DN60" i="16"/>
  <c r="DN47" i="16" s="1"/>
  <c r="DL60" i="16"/>
  <c r="DL47" i="16" s="1"/>
  <c r="DN21" i="16"/>
  <c r="DL21" i="16"/>
  <c r="DN17" i="16"/>
  <c r="DL17" i="16"/>
  <c r="DN14" i="16"/>
  <c r="DL14" i="16"/>
  <c r="DN12" i="16"/>
  <c r="DL12" i="16"/>
  <c r="DN8" i="16"/>
  <c r="DL8" i="16"/>
  <c r="DN5" i="16"/>
  <c r="DL5" i="16"/>
  <c r="BF132" i="16"/>
  <c r="BD132" i="16"/>
  <c r="BF130" i="16"/>
  <c r="BD130" i="16"/>
  <c r="BF127" i="16"/>
  <c r="BD127" i="16"/>
  <c r="BF125" i="16"/>
  <c r="BD125" i="16"/>
  <c r="BF123" i="16"/>
  <c r="BD123" i="16"/>
  <c r="BF119" i="16"/>
  <c r="BD119" i="16"/>
  <c r="BF111" i="16"/>
  <c r="BD111" i="16"/>
  <c r="BF98" i="16"/>
  <c r="BD98" i="16"/>
  <c r="BF85" i="16"/>
  <c r="BD85" i="16"/>
  <c r="BF79" i="16"/>
  <c r="BD79" i="16"/>
  <c r="BF75" i="16"/>
  <c r="BD75" i="16"/>
  <c r="BF71" i="16"/>
  <c r="BD71" i="16"/>
  <c r="BF67" i="16"/>
  <c r="BD67" i="16"/>
  <c r="BF60" i="16"/>
  <c r="BF47" i="16" s="1"/>
  <c r="BD60" i="16"/>
  <c r="BD47" i="16" s="1"/>
  <c r="BF21" i="16"/>
  <c r="BD21" i="16"/>
  <c r="BF17" i="16"/>
  <c r="BD17" i="16"/>
  <c r="BF14" i="16"/>
  <c r="BD14" i="16"/>
  <c r="BF12" i="16"/>
  <c r="BD12" i="16"/>
  <c r="BF8" i="16"/>
  <c r="BD8" i="16"/>
  <c r="BF5" i="16"/>
  <c r="BD5" i="16"/>
  <c r="CJ132" i="16"/>
  <c r="CH132" i="16"/>
  <c r="CJ130" i="16"/>
  <c r="CH130" i="16"/>
  <c r="CJ127" i="16"/>
  <c r="CH127" i="16"/>
  <c r="CJ125" i="16"/>
  <c r="CH125" i="16"/>
  <c r="CJ123" i="16"/>
  <c r="CH123" i="16"/>
  <c r="CJ119" i="16"/>
  <c r="CH119" i="16"/>
  <c r="CJ111" i="16"/>
  <c r="CH111" i="16"/>
  <c r="CJ98" i="16"/>
  <c r="CH98" i="16"/>
  <c r="CJ85" i="16"/>
  <c r="CH85" i="16"/>
  <c r="CJ79" i="16"/>
  <c r="CH79" i="16"/>
  <c r="CJ75" i="16"/>
  <c r="CH75" i="16"/>
  <c r="CJ71" i="16"/>
  <c r="CH71" i="16"/>
  <c r="CJ67" i="16"/>
  <c r="CH67" i="16"/>
  <c r="CJ60" i="16"/>
  <c r="CJ47" i="16" s="1"/>
  <c r="CH60" i="16"/>
  <c r="CH47" i="16" s="1"/>
  <c r="CJ21" i="16"/>
  <c r="CH21" i="16"/>
  <c r="CJ17" i="16"/>
  <c r="CH17" i="16"/>
  <c r="CJ14" i="16"/>
  <c r="CH14" i="16"/>
  <c r="CJ12" i="16"/>
  <c r="CH12" i="16"/>
  <c r="CJ8" i="16"/>
  <c r="CH8" i="16"/>
  <c r="CJ5" i="16"/>
  <c r="CH5" i="16"/>
  <c r="Z132" i="16"/>
  <c r="Z130" i="16"/>
  <c r="Z127" i="16"/>
  <c r="Z125" i="16"/>
  <c r="Z123" i="16"/>
  <c r="Z119" i="16"/>
  <c r="Z111" i="16"/>
  <c r="Z98" i="16"/>
  <c r="Z85" i="16"/>
  <c r="Z79" i="16"/>
  <c r="Z75" i="16"/>
  <c r="Z71" i="16"/>
  <c r="Z67" i="16"/>
  <c r="Z60" i="16"/>
  <c r="Z21" i="16"/>
  <c r="Z17" i="16"/>
  <c r="Z14" i="16"/>
  <c r="Z12" i="16"/>
  <c r="Z8" i="16"/>
  <c r="Z5" i="16"/>
  <c r="AD4" i="23" l="1"/>
  <c r="AD66" i="23"/>
  <c r="AD114" i="23"/>
  <c r="AD122" i="23"/>
  <c r="AD97" i="23"/>
  <c r="AD47" i="23"/>
  <c r="D139" i="23"/>
  <c r="J139" i="23"/>
  <c r="G139" i="23"/>
  <c r="X139" i="23"/>
  <c r="P139" i="23"/>
  <c r="S139" i="23"/>
  <c r="AA139" i="23"/>
  <c r="M139" i="23"/>
  <c r="AA16" i="4"/>
  <c r="Z16" i="4"/>
  <c r="Z151" i="4"/>
  <c r="AA151" i="4"/>
  <c r="ER97" i="16"/>
  <c r="Z93" i="4"/>
  <c r="Z25" i="4"/>
  <c r="AA25" i="4"/>
  <c r="AA93" i="4"/>
  <c r="AA67" i="4"/>
  <c r="Z67" i="4"/>
  <c r="IE139" i="16"/>
  <c r="AC139" i="23" s="1"/>
  <c r="IG139" i="16"/>
  <c r="GZ97" i="16"/>
  <c r="CJ114" i="16"/>
  <c r="BD114" i="16"/>
  <c r="AB97" i="16"/>
  <c r="FV114" i="16"/>
  <c r="GX66" i="16"/>
  <c r="DL97" i="16"/>
  <c r="GX97" i="16"/>
  <c r="GZ4" i="16"/>
  <c r="GX122" i="16"/>
  <c r="GX114" i="16"/>
  <c r="FV97" i="16"/>
  <c r="CH97" i="16"/>
  <c r="FT4" i="16"/>
  <c r="FV66" i="16"/>
  <c r="FV4" i="16"/>
  <c r="FT97" i="16"/>
  <c r="DN4" i="16"/>
  <c r="ER66" i="16"/>
  <c r="ER4" i="16"/>
  <c r="DL114" i="16"/>
  <c r="BF122" i="16"/>
  <c r="AB114" i="16"/>
  <c r="CJ97" i="16"/>
  <c r="CJ122" i="16"/>
  <c r="BD97" i="16"/>
  <c r="EP114" i="16"/>
  <c r="BD66" i="16"/>
  <c r="BF97" i="16"/>
  <c r="CH122" i="16"/>
  <c r="Z130" i="4"/>
  <c r="Z5" i="4"/>
  <c r="Z80" i="4"/>
  <c r="AA5" i="4"/>
  <c r="AA80" i="4"/>
  <c r="AA130" i="4"/>
  <c r="CJ66" i="16"/>
  <c r="BD4" i="16"/>
  <c r="DN97" i="16"/>
  <c r="DN114" i="16"/>
  <c r="DN122" i="16"/>
  <c r="EP97" i="16"/>
  <c r="GZ122" i="16"/>
  <c r="CJ4" i="16"/>
  <c r="CH66" i="16"/>
  <c r="BF4" i="16"/>
  <c r="EP4" i="16"/>
  <c r="ER122" i="16"/>
  <c r="GX4" i="16"/>
  <c r="GZ66" i="16"/>
  <c r="BF114" i="16"/>
  <c r="BD122" i="16"/>
  <c r="FT122" i="16"/>
  <c r="GZ114" i="16"/>
  <c r="CH114" i="16"/>
  <c r="ER114" i="16"/>
  <c r="EP122" i="16"/>
  <c r="FV122" i="16"/>
  <c r="EP66" i="16"/>
  <c r="BF66" i="16"/>
  <c r="DL4" i="16"/>
  <c r="CH4" i="16"/>
  <c r="AB4" i="16"/>
  <c r="Z122" i="16"/>
  <c r="FT66" i="16"/>
  <c r="FT114" i="16"/>
  <c r="DL122" i="16"/>
  <c r="IB48" i="16"/>
  <c r="Z48" i="23" s="1"/>
  <c r="ID48" i="16"/>
  <c r="AB48" i="23" s="1"/>
  <c r="Z97" i="16"/>
  <c r="IB14" i="16"/>
  <c r="Z14" i="23" s="1"/>
  <c r="ID8" i="16"/>
  <c r="AB8" i="23" s="1"/>
  <c r="DL66" i="16"/>
  <c r="Z66" i="16"/>
  <c r="IB60" i="16"/>
  <c r="Z60" i="23" s="1"/>
  <c r="IB79" i="16"/>
  <c r="Z79" i="23" s="1"/>
  <c r="Z114" i="16"/>
  <c r="IB71" i="16"/>
  <c r="Z71" i="23" s="1"/>
  <c r="ID14" i="16"/>
  <c r="AB14" i="23" s="1"/>
  <c r="Z47" i="16"/>
  <c r="IB21" i="16"/>
  <c r="Z21" i="23" s="1"/>
  <c r="Z4" i="16"/>
  <c r="IB8" i="16"/>
  <c r="Z8" i="23" s="1"/>
  <c r="IB98" i="16"/>
  <c r="Z98" i="23" s="1"/>
  <c r="DN66" i="16"/>
  <c r="IB127" i="16"/>
  <c r="Z127" i="23" s="1"/>
  <c r="ID127" i="16"/>
  <c r="AB127" i="23" s="1"/>
  <c r="AB66" i="16"/>
  <c r="AB122" i="16"/>
  <c r="ID98" i="16"/>
  <c r="AB98" i="23" s="1"/>
  <c r="ID119" i="16"/>
  <c r="AB119" i="23" s="1"/>
  <c r="ID132" i="16"/>
  <c r="AB132" i="23" s="1"/>
  <c r="IB119" i="16"/>
  <c r="Z119" i="23" s="1"/>
  <c r="IB132" i="16"/>
  <c r="Z132" i="23" s="1"/>
  <c r="ID5" i="16"/>
  <c r="AB5" i="23" s="1"/>
  <c r="ID21" i="16"/>
  <c r="AB21" i="23" s="1"/>
  <c r="ID60" i="16"/>
  <c r="AB60" i="23" s="1"/>
  <c r="ID71" i="16"/>
  <c r="AB71" i="23" s="1"/>
  <c r="ID79" i="16"/>
  <c r="AB79" i="23" s="1"/>
  <c r="IB17" i="16"/>
  <c r="Z17" i="23" s="1"/>
  <c r="IB67" i="16"/>
  <c r="Z67" i="23" s="1"/>
  <c r="IB75" i="16"/>
  <c r="Z75" i="23" s="1"/>
  <c r="IB85" i="16"/>
  <c r="Z85" i="23" s="1"/>
  <c r="IB111" i="16"/>
  <c r="Z111" i="23" s="1"/>
  <c r="IB115" i="16"/>
  <c r="Z115" i="23" s="1"/>
  <c r="ID17" i="16"/>
  <c r="AB17" i="23" s="1"/>
  <c r="ID67" i="16"/>
  <c r="AB67" i="23" s="1"/>
  <c r="ID75" i="16"/>
  <c r="AB75" i="23" s="1"/>
  <c r="ID85" i="16"/>
  <c r="AB85" i="23" s="1"/>
  <c r="ID111" i="16"/>
  <c r="AB111" i="23" s="1"/>
  <c r="ID115" i="16"/>
  <c r="AB115" i="23" s="1"/>
  <c r="IA123" i="16"/>
  <c r="Y123" i="23" s="1"/>
  <c r="IA130" i="16"/>
  <c r="Y130" i="23" s="1"/>
  <c r="HY12" i="16"/>
  <c r="W12" i="23" s="1"/>
  <c r="HY123" i="16"/>
  <c r="W123" i="23" s="1"/>
  <c r="HY125" i="16"/>
  <c r="W125" i="23" s="1"/>
  <c r="HY130" i="16"/>
  <c r="W130" i="23" s="1"/>
  <c r="GW132" i="16"/>
  <c r="GU132" i="16"/>
  <c r="GW130" i="16"/>
  <c r="GU130" i="16"/>
  <c r="GW127" i="16"/>
  <c r="GU127" i="16"/>
  <c r="GW125" i="16"/>
  <c r="GU125" i="16"/>
  <c r="GW123" i="16"/>
  <c r="GU123" i="16"/>
  <c r="GW119" i="16"/>
  <c r="GU119" i="16"/>
  <c r="GU118" i="16"/>
  <c r="GW111" i="16"/>
  <c r="GU111" i="16"/>
  <c r="GW98" i="16"/>
  <c r="GU98" i="16"/>
  <c r="GW85" i="16"/>
  <c r="GU85" i="16"/>
  <c r="GW79" i="16"/>
  <c r="GU79" i="16"/>
  <c r="GW75" i="16"/>
  <c r="GU75" i="16"/>
  <c r="GW71" i="16"/>
  <c r="GU71" i="16"/>
  <c r="GW67" i="16"/>
  <c r="GU67" i="16"/>
  <c r="GW60" i="16"/>
  <c r="GW47" i="16" s="1"/>
  <c r="GU60" i="16"/>
  <c r="GU47" i="16" s="1"/>
  <c r="GW21" i="16"/>
  <c r="GU21" i="16"/>
  <c r="GW17" i="16"/>
  <c r="GU17" i="16"/>
  <c r="GW14" i="16"/>
  <c r="GU14" i="16"/>
  <c r="GW12" i="16"/>
  <c r="GU12" i="16"/>
  <c r="GW8" i="16"/>
  <c r="GU8" i="16"/>
  <c r="GW5" i="16"/>
  <c r="GU5" i="16"/>
  <c r="FS135" i="16"/>
  <c r="FQ135" i="16"/>
  <c r="FS132" i="16"/>
  <c r="FQ132" i="16"/>
  <c r="FS130" i="16"/>
  <c r="FQ130" i="16"/>
  <c r="FS127" i="16"/>
  <c r="FQ127" i="16"/>
  <c r="FS125" i="16"/>
  <c r="FQ125" i="16"/>
  <c r="FS123" i="16"/>
  <c r="FQ123" i="16"/>
  <c r="FS119" i="16"/>
  <c r="FQ119" i="16"/>
  <c r="FQ118" i="16"/>
  <c r="FQ115" i="16" s="1"/>
  <c r="FS111" i="16"/>
  <c r="FQ111" i="16"/>
  <c r="FS98" i="16"/>
  <c r="FQ98" i="16"/>
  <c r="FS85" i="16"/>
  <c r="FQ85" i="16"/>
  <c r="FS79" i="16"/>
  <c r="FQ79" i="16"/>
  <c r="FS75" i="16"/>
  <c r="FQ75" i="16"/>
  <c r="FS71" i="16"/>
  <c r="FQ71" i="16"/>
  <c r="FS67" i="16"/>
  <c r="FQ67" i="16"/>
  <c r="FS60" i="16"/>
  <c r="FS47" i="16" s="1"/>
  <c r="FQ60" i="16"/>
  <c r="FQ47" i="16" s="1"/>
  <c r="FS21" i="16"/>
  <c r="FQ21" i="16"/>
  <c r="FS17" i="16"/>
  <c r="FQ17" i="16"/>
  <c r="FS14" i="16"/>
  <c r="FQ14" i="16"/>
  <c r="FS12" i="16"/>
  <c r="FQ12" i="16"/>
  <c r="FS8" i="16"/>
  <c r="FQ8" i="16"/>
  <c r="FS5" i="16"/>
  <c r="FQ5" i="16"/>
  <c r="EO135" i="16"/>
  <c r="EM135" i="16"/>
  <c r="EO132" i="16"/>
  <c r="EM132" i="16"/>
  <c r="EO130" i="16"/>
  <c r="EM130" i="16"/>
  <c r="EO127" i="16"/>
  <c r="EM127" i="16"/>
  <c r="EO125" i="16"/>
  <c r="EM125" i="16"/>
  <c r="EO123" i="16"/>
  <c r="EM123" i="16"/>
  <c r="EO119" i="16"/>
  <c r="EM119" i="16"/>
  <c r="EM118" i="16"/>
  <c r="EM115" i="16" s="1"/>
  <c r="EO111" i="16"/>
  <c r="EM111" i="16"/>
  <c r="EO98" i="16"/>
  <c r="EM98" i="16"/>
  <c r="EO85" i="16"/>
  <c r="EM85" i="16"/>
  <c r="EO79" i="16"/>
  <c r="EM79" i="16"/>
  <c r="EO75" i="16"/>
  <c r="EM75" i="16"/>
  <c r="EO71" i="16"/>
  <c r="EM71" i="16"/>
  <c r="EO67" i="16"/>
  <c r="EM67" i="16"/>
  <c r="EO60" i="16"/>
  <c r="EO47" i="16" s="1"/>
  <c r="EM60" i="16"/>
  <c r="EM47" i="16" s="1"/>
  <c r="EO21" i="16"/>
  <c r="EM21" i="16"/>
  <c r="EO17" i="16"/>
  <c r="EM17" i="16"/>
  <c r="EO14" i="16"/>
  <c r="EM14" i="16"/>
  <c r="EO12" i="16"/>
  <c r="EM12" i="16"/>
  <c r="EO8" i="16"/>
  <c r="EM8" i="16"/>
  <c r="EO5" i="16"/>
  <c r="EM5" i="16"/>
  <c r="DK135" i="16"/>
  <c r="DI135" i="16"/>
  <c r="DK132" i="16"/>
  <c r="DI132" i="16"/>
  <c r="DK130" i="16"/>
  <c r="DI130" i="16"/>
  <c r="DK127" i="16"/>
  <c r="DI127" i="16"/>
  <c r="DK125" i="16"/>
  <c r="DI125" i="16"/>
  <c r="DK123" i="16"/>
  <c r="DI123" i="16"/>
  <c r="DK119" i="16"/>
  <c r="DI119" i="16"/>
  <c r="DI118" i="16"/>
  <c r="DK111" i="16"/>
  <c r="DI111" i="16"/>
  <c r="DK98" i="16"/>
  <c r="DI98" i="16"/>
  <c r="DK85" i="16"/>
  <c r="DI85" i="16"/>
  <c r="DK79" i="16"/>
  <c r="DI79" i="16"/>
  <c r="DK75" i="16"/>
  <c r="DI75" i="16"/>
  <c r="DK71" i="16"/>
  <c r="DI71" i="16"/>
  <c r="DK67" i="16"/>
  <c r="DI67" i="16"/>
  <c r="DK60" i="16"/>
  <c r="DK47" i="16" s="1"/>
  <c r="DI60" i="16"/>
  <c r="DI47" i="16" s="1"/>
  <c r="DK21" i="16"/>
  <c r="DI21" i="16"/>
  <c r="DK17" i="16"/>
  <c r="DI17" i="16"/>
  <c r="DK14" i="16"/>
  <c r="DI14" i="16"/>
  <c r="DK12" i="16"/>
  <c r="DI12" i="16"/>
  <c r="DK8" i="16"/>
  <c r="DI8" i="16"/>
  <c r="DK5" i="16"/>
  <c r="DI5" i="16"/>
  <c r="BC135" i="16"/>
  <c r="BA135" i="16"/>
  <c r="BC132" i="16"/>
  <c r="BA132" i="16"/>
  <c r="BC130" i="16"/>
  <c r="BA130" i="16"/>
  <c r="BC127" i="16"/>
  <c r="BA127" i="16"/>
  <c r="BC125" i="16"/>
  <c r="BA125" i="16"/>
  <c r="BC123" i="16"/>
  <c r="BA123" i="16"/>
  <c r="BC119" i="16"/>
  <c r="BA119" i="16"/>
  <c r="BC111" i="16"/>
  <c r="BA111" i="16"/>
  <c r="BC98" i="16"/>
  <c r="BA98" i="16"/>
  <c r="BC85" i="16"/>
  <c r="BA85" i="16"/>
  <c r="BC79" i="16"/>
  <c r="BA79" i="16"/>
  <c r="BC75" i="16"/>
  <c r="BA75" i="16"/>
  <c r="BC71" i="16"/>
  <c r="BA71" i="16"/>
  <c r="BC67" i="16"/>
  <c r="BA67" i="16"/>
  <c r="BC60" i="16"/>
  <c r="BA60" i="16"/>
  <c r="BA59" i="16"/>
  <c r="BA48" i="16" s="1"/>
  <c r="BC21" i="16"/>
  <c r="BA21" i="16"/>
  <c r="BC17" i="16"/>
  <c r="BA17" i="16"/>
  <c r="BC14" i="16"/>
  <c r="BA14" i="16"/>
  <c r="BC12" i="16"/>
  <c r="BA12" i="16"/>
  <c r="BC8" i="16"/>
  <c r="BA8" i="16"/>
  <c r="BC5" i="16"/>
  <c r="BA5" i="16"/>
  <c r="CG135" i="16"/>
  <c r="CE135" i="16"/>
  <c r="CG132" i="16"/>
  <c r="CE132" i="16"/>
  <c r="CG130" i="16"/>
  <c r="CE130" i="16"/>
  <c r="CG127" i="16"/>
  <c r="CE127" i="16"/>
  <c r="CG125" i="16"/>
  <c r="CE125" i="16"/>
  <c r="CG123" i="16"/>
  <c r="CE123" i="16"/>
  <c r="CG119" i="16"/>
  <c r="CE119" i="16"/>
  <c r="CG111" i="16"/>
  <c r="CE111" i="16"/>
  <c r="CG98" i="16"/>
  <c r="CE98" i="16"/>
  <c r="CG85" i="16"/>
  <c r="CE85" i="16"/>
  <c r="CG79" i="16"/>
  <c r="CE79" i="16"/>
  <c r="CG75" i="16"/>
  <c r="CE75" i="16"/>
  <c r="CG71" i="16"/>
  <c r="CE71" i="16"/>
  <c r="CG67" i="16"/>
  <c r="CE67" i="16"/>
  <c r="CG60" i="16"/>
  <c r="CE60" i="16"/>
  <c r="CE59" i="16"/>
  <c r="CG21" i="16"/>
  <c r="CE21" i="16"/>
  <c r="CG17" i="16"/>
  <c r="CE17" i="16"/>
  <c r="CG14" i="16"/>
  <c r="CE14" i="16"/>
  <c r="CG12" i="16"/>
  <c r="CE12" i="16"/>
  <c r="CG8" i="16"/>
  <c r="CE8" i="16"/>
  <c r="CG5" i="16"/>
  <c r="CE5" i="16"/>
  <c r="Y132" i="16"/>
  <c r="W132" i="16"/>
  <c r="Y130" i="16"/>
  <c r="W130" i="16"/>
  <c r="Y127" i="16"/>
  <c r="W127" i="16"/>
  <c r="Y125" i="16"/>
  <c r="W125" i="16"/>
  <c r="Y123" i="16"/>
  <c r="W123" i="16"/>
  <c r="Y119" i="16"/>
  <c r="W119" i="16"/>
  <c r="Y111" i="16"/>
  <c r="W111" i="16"/>
  <c r="Y98" i="16"/>
  <c r="W98" i="16"/>
  <c r="Y85" i="16"/>
  <c r="W85" i="16"/>
  <c r="Y79" i="16"/>
  <c r="W79" i="16"/>
  <c r="Y75" i="16"/>
  <c r="W75" i="16"/>
  <c r="Y71" i="16"/>
  <c r="W71" i="16"/>
  <c r="Y67" i="16"/>
  <c r="W67" i="16"/>
  <c r="Y60" i="16"/>
  <c r="W60" i="16"/>
  <c r="Y48" i="16"/>
  <c r="W48" i="16"/>
  <c r="Y21" i="16"/>
  <c r="W21" i="16"/>
  <c r="Y17" i="16"/>
  <c r="W17" i="16"/>
  <c r="Y14" i="16"/>
  <c r="W14" i="16"/>
  <c r="Y12" i="16"/>
  <c r="W12" i="16"/>
  <c r="Y8" i="16"/>
  <c r="W8" i="16"/>
  <c r="Y5" i="16"/>
  <c r="W5" i="16"/>
  <c r="X161" i="4"/>
  <c r="Z159" i="4" l="1"/>
  <c r="HY59" i="16"/>
  <c r="AA159" i="4"/>
  <c r="DI115" i="16"/>
  <c r="DI114" i="16" s="1"/>
  <c r="HY118" i="16"/>
  <c r="GW118" i="16"/>
  <c r="GW115" i="16" s="1"/>
  <c r="GW114" i="16" s="1"/>
  <c r="GU115" i="16"/>
  <c r="GU114" i="16" s="1"/>
  <c r="AD139" i="23"/>
  <c r="GW97" i="16"/>
  <c r="GX139" i="16"/>
  <c r="FV139" i="16"/>
  <c r="GZ139" i="16"/>
  <c r="FS4" i="16"/>
  <c r="FS97" i="16"/>
  <c r="ER139" i="16"/>
  <c r="BC97" i="16"/>
  <c r="BD139" i="16"/>
  <c r="CJ139" i="16"/>
  <c r="CH139" i="16"/>
  <c r="BF139" i="16"/>
  <c r="DN139" i="16"/>
  <c r="GU122" i="16"/>
  <c r="DI97" i="16"/>
  <c r="DI122" i="16"/>
  <c r="FQ97" i="16"/>
  <c r="FS122" i="16"/>
  <c r="GU97" i="16"/>
  <c r="GW122" i="16"/>
  <c r="DL139" i="16"/>
  <c r="EP139" i="16"/>
  <c r="AB139" i="16"/>
  <c r="FT139" i="16"/>
  <c r="Y114" i="16"/>
  <c r="GU66" i="16"/>
  <c r="GW66" i="16"/>
  <c r="Y47" i="16"/>
  <c r="EM4" i="16"/>
  <c r="IB47" i="16"/>
  <c r="Z47" i="23" s="1"/>
  <c r="CE114" i="16"/>
  <c r="EM97" i="16"/>
  <c r="FQ66" i="16"/>
  <c r="CG59" i="16"/>
  <c r="CE48" i="16"/>
  <c r="CE47" i="16" s="1"/>
  <c r="W97" i="16"/>
  <c r="CE97" i="16"/>
  <c r="DK97" i="16"/>
  <c r="Y97" i="16"/>
  <c r="CG97" i="16"/>
  <c r="BA97" i="16"/>
  <c r="EO97" i="16"/>
  <c r="FQ122" i="16"/>
  <c r="GU4" i="16"/>
  <c r="Z139" i="16"/>
  <c r="ID122" i="16"/>
  <c r="AB122" i="23" s="1"/>
  <c r="IB114" i="16"/>
  <c r="Z114" i="23" s="1"/>
  <c r="IA79" i="16"/>
  <c r="Y79" i="23" s="1"/>
  <c r="IB122" i="16"/>
  <c r="Z122" i="23" s="1"/>
  <c r="ID4" i="16"/>
  <c r="AB4" i="23" s="1"/>
  <c r="ID114" i="16"/>
  <c r="AB114" i="23" s="1"/>
  <c r="ID66" i="16"/>
  <c r="AB66" i="23" s="1"/>
  <c r="HY119" i="16"/>
  <c r="W119" i="23" s="1"/>
  <c r="HY79" i="16"/>
  <c r="W79" i="23" s="1"/>
  <c r="IB97" i="16"/>
  <c r="Z97" i="23" s="1"/>
  <c r="ID47" i="16"/>
  <c r="AB47" i="23" s="1"/>
  <c r="IB66" i="16"/>
  <c r="Z66" i="23" s="1"/>
  <c r="IB4" i="16"/>
  <c r="Z4" i="23" s="1"/>
  <c r="W47" i="16"/>
  <c r="HY127" i="16"/>
  <c r="W127" i="23" s="1"/>
  <c r="HY8" i="16"/>
  <c r="W8" i="23" s="1"/>
  <c r="HY5" i="16"/>
  <c r="W5" i="23" s="1"/>
  <c r="IA127" i="16"/>
  <c r="Y127" i="23" s="1"/>
  <c r="IA8" i="16"/>
  <c r="Y8" i="23" s="1"/>
  <c r="IA5" i="16"/>
  <c r="Y5" i="23" s="1"/>
  <c r="ID97" i="16"/>
  <c r="AB97" i="23" s="1"/>
  <c r="W67" i="4"/>
  <c r="X151" i="4"/>
  <c r="GW4" i="16"/>
  <c r="EM114" i="16"/>
  <c r="EO118" i="16"/>
  <c r="DI4" i="16"/>
  <c r="BA47" i="16"/>
  <c r="W114" i="16"/>
  <c r="HY71" i="16"/>
  <c r="W71" i="23" s="1"/>
  <c r="HY60" i="16"/>
  <c r="W60" i="23" s="1"/>
  <c r="HY21" i="16"/>
  <c r="W21" i="23" s="1"/>
  <c r="IA119" i="16"/>
  <c r="Y119" i="23" s="1"/>
  <c r="IA71" i="16"/>
  <c r="Y71" i="23" s="1"/>
  <c r="IA60" i="16"/>
  <c r="Y60" i="23" s="1"/>
  <c r="IA21" i="16"/>
  <c r="Y21" i="23" s="1"/>
  <c r="IA12" i="16"/>
  <c r="Y12" i="23" s="1"/>
  <c r="HY132" i="16"/>
  <c r="W132" i="23" s="1"/>
  <c r="HY85" i="16"/>
  <c r="W85" i="23" s="1"/>
  <c r="HY75" i="16"/>
  <c r="W75" i="23" s="1"/>
  <c r="HY67" i="16"/>
  <c r="W67" i="23" s="1"/>
  <c r="IA132" i="16"/>
  <c r="Y132" i="23" s="1"/>
  <c r="IA85" i="16"/>
  <c r="Y85" i="23" s="1"/>
  <c r="IA75" i="16"/>
  <c r="Y75" i="23" s="1"/>
  <c r="IA67" i="16"/>
  <c r="Y67" i="23" s="1"/>
  <c r="HY111" i="16"/>
  <c r="W111" i="23" s="1"/>
  <c r="HY98" i="16"/>
  <c r="W98" i="23" s="1"/>
  <c r="HY48" i="16"/>
  <c r="W48" i="23" s="1"/>
  <c r="HY17" i="16"/>
  <c r="W17" i="23" s="1"/>
  <c r="HY14" i="16"/>
  <c r="W14" i="23" s="1"/>
  <c r="IA111" i="16"/>
  <c r="Y111" i="23" s="1"/>
  <c r="IA48" i="16"/>
  <c r="Y48" i="23" s="1"/>
  <c r="IA17" i="16"/>
  <c r="Y17" i="23" s="1"/>
  <c r="IA14" i="16"/>
  <c r="Y14" i="23" s="1"/>
  <c r="IA125" i="16"/>
  <c r="Y125" i="23" s="1"/>
  <c r="IA98" i="16"/>
  <c r="Y98" i="23" s="1"/>
  <c r="DK114" i="16"/>
  <c r="FS66" i="16"/>
  <c r="Y122" i="16"/>
  <c r="BC4" i="16"/>
  <c r="DK4" i="16"/>
  <c r="EO122" i="16"/>
  <c r="FQ4" i="16"/>
  <c r="FQ114" i="16"/>
  <c r="Y66" i="16"/>
  <c r="EM122" i="16"/>
  <c r="BA122" i="16"/>
  <c r="DI66" i="16"/>
  <c r="EO4" i="16"/>
  <c r="FS118" i="16"/>
  <c r="DK66" i="16"/>
  <c r="EM66" i="16"/>
  <c r="EO66" i="16"/>
  <c r="CG4" i="16"/>
  <c r="CE4" i="16"/>
  <c r="BA66" i="16"/>
  <c r="BC114" i="16"/>
  <c r="BC122" i="16"/>
  <c r="DK122" i="16"/>
  <c r="Y4" i="16"/>
  <c r="BC66" i="16"/>
  <c r="CG114" i="16"/>
  <c r="CG122" i="16"/>
  <c r="BA4" i="16"/>
  <c r="BA114" i="16"/>
  <c r="CG66" i="16"/>
  <c r="BC59" i="16"/>
  <c r="W122" i="16"/>
  <c r="CE66" i="16"/>
  <c r="CE122" i="16"/>
  <c r="W4" i="16"/>
  <c r="W66" i="16"/>
  <c r="X93" i="4"/>
  <c r="X67" i="4"/>
  <c r="W151" i="4"/>
  <c r="X5" i="4"/>
  <c r="X80" i="4"/>
  <c r="X16" i="4"/>
  <c r="X25" i="4"/>
  <c r="X130" i="4"/>
  <c r="W25" i="4"/>
  <c r="W93" i="4"/>
  <c r="W130" i="4"/>
  <c r="W16" i="4"/>
  <c r="W5" i="4"/>
  <c r="W80" i="4"/>
  <c r="W118" i="23" l="1"/>
  <c r="W59" i="23"/>
  <c r="HY122" i="16"/>
  <c r="W122" i="23" s="1"/>
  <c r="EO115" i="16"/>
  <c r="EO114" i="16" s="1"/>
  <c r="EO139" i="16" s="1"/>
  <c r="IA118" i="16"/>
  <c r="Y118" i="23" s="1"/>
  <c r="IA59" i="16"/>
  <c r="Y59" i="23" s="1"/>
  <c r="FS115" i="16"/>
  <c r="FS114" i="16" s="1"/>
  <c r="FS139" i="16" s="1"/>
  <c r="HY47" i="16"/>
  <c r="W47" i="23" s="1"/>
  <c r="GW139" i="16"/>
  <c r="GU139" i="16"/>
  <c r="BC48" i="16"/>
  <c r="BC47" i="16" s="1"/>
  <c r="CG48" i="16"/>
  <c r="CG47" i="16" s="1"/>
  <c r="HY66" i="16"/>
  <c r="W66" i="23" s="1"/>
  <c r="FQ139" i="16"/>
  <c r="IA66" i="16"/>
  <c r="Y66" i="23" s="1"/>
  <c r="IA47" i="16"/>
  <c r="Y47" i="23" s="1"/>
  <c r="IB139" i="16"/>
  <c r="HY97" i="16"/>
  <c r="W97" i="23" s="1"/>
  <c r="ID139" i="16"/>
  <c r="X159" i="4"/>
  <c r="HY115" i="16"/>
  <c r="W115" i="23" s="1"/>
  <c r="EM139" i="16"/>
  <c r="HY4" i="16"/>
  <c r="W4" i="23" s="1"/>
  <c r="IA4" i="16"/>
  <c r="Y4" i="23" s="1"/>
  <c r="IA97" i="16"/>
  <c r="Y97" i="23" s="1"/>
  <c r="IA122" i="16"/>
  <c r="Y122" i="23" s="1"/>
  <c r="DI139" i="16"/>
  <c r="DK139" i="16"/>
  <c r="Y139" i="16"/>
  <c r="BA139" i="16"/>
  <c r="CE139" i="16"/>
  <c r="W139" i="16"/>
  <c r="W159" i="4"/>
  <c r="CG139" i="16" l="1"/>
  <c r="BC139" i="16"/>
  <c r="Z139" i="23"/>
  <c r="AB139" i="23"/>
  <c r="IA115" i="16"/>
  <c r="Y115" i="23" s="1"/>
  <c r="HY114" i="16"/>
  <c r="W114" i="23" s="1"/>
  <c r="IA114" i="16" l="1"/>
  <c r="Y114" i="23" s="1"/>
  <c r="HY139" i="16"/>
  <c r="W161" i="4"/>
  <c r="W139" i="23" l="1"/>
  <c r="IA139" i="16"/>
  <c r="T48" i="16"/>
  <c r="Y139" i="23" l="1"/>
  <c r="T12" i="16"/>
  <c r="V12" i="16"/>
  <c r="BL12" i="16"/>
  <c r="BM12" i="16"/>
  <c r="BO12" i="16"/>
  <c r="BP12" i="16"/>
  <c r="BR12" i="16"/>
  <c r="BS12" i="16"/>
  <c r="BU12" i="16"/>
  <c r="BV12" i="16"/>
  <c r="BX12" i="16"/>
  <c r="BY12" i="16"/>
  <c r="CA12" i="16"/>
  <c r="CB12" i="16"/>
  <c r="HT12" i="16" l="1"/>
  <c r="R12" i="23" s="1"/>
  <c r="HT123" i="16"/>
  <c r="R123" i="23" s="1"/>
  <c r="HT125" i="16"/>
  <c r="R125" i="23" s="1"/>
  <c r="HT130" i="16"/>
  <c r="R130" i="23" s="1"/>
  <c r="HX130" i="16"/>
  <c r="V130" i="23" s="1"/>
  <c r="HX125" i="16"/>
  <c r="V125" i="23" s="1"/>
  <c r="HX123" i="16"/>
  <c r="V123" i="23" s="1"/>
  <c r="HX12" i="16"/>
  <c r="V12" i="23" s="1"/>
  <c r="HS130" i="16"/>
  <c r="Q130" i="23" s="1"/>
  <c r="HS125" i="16"/>
  <c r="Q125" i="23" s="1"/>
  <c r="HS123" i="16"/>
  <c r="Q123" i="23" s="1"/>
  <c r="HS12" i="16"/>
  <c r="Q12" i="23" s="1"/>
  <c r="HQ12" i="16"/>
  <c r="O12" i="23" s="1"/>
  <c r="HQ115" i="16"/>
  <c r="O115" i="23" s="1"/>
  <c r="HQ123" i="16"/>
  <c r="O123" i="23" s="1"/>
  <c r="HQ125" i="16"/>
  <c r="O125" i="23" s="1"/>
  <c r="HQ130" i="16"/>
  <c r="O130" i="23" s="1"/>
  <c r="HP12" i="16"/>
  <c r="N12" i="23" s="1"/>
  <c r="HP123" i="16"/>
  <c r="N123" i="23" s="1"/>
  <c r="HP125" i="16"/>
  <c r="N125" i="23" s="1"/>
  <c r="HP130" i="16"/>
  <c r="N130" i="23" s="1"/>
  <c r="HN12" i="16"/>
  <c r="L12" i="23" s="1"/>
  <c r="HN123" i="16"/>
  <c r="L123" i="23" s="1"/>
  <c r="HN125" i="16"/>
  <c r="L125" i="23" s="1"/>
  <c r="HN130" i="16"/>
  <c r="L130" i="23" s="1"/>
  <c r="HG12" i="16"/>
  <c r="E12" i="23" s="1"/>
  <c r="HH12" i="16"/>
  <c r="F12" i="23" s="1"/>
  <c r="HJ12" i="16"/>
  <c r="H12" i="23" s="1"/>
  <c r="HK12" i="16"/>
  <c r="I12" i="23" s="1"/>
  <c r="HM12" i="16"/>
  <c r="K12" i="23" s="1"/>
  <c r="HE115" i="16"/>
  <c r="HG115" i="16"/>
  <c r="E115" i="23" s="1"/>
  <c r="HK115" i="16"/>
  <c r="I115" i="23" s="1"/>
  <c r="HM115" i="16"/>
  <c r="K115" i="23" s="1"/>
  <c r="HG123" i="16"/>
  <c r="E123" i="23" s="1"/>
  <c r="HH123" i="16"/>
  <c r="F123" i="23" s="1"/>
  <c r="HJ123" i="16"/>
  <c r="H123" i="23" s="1"/>
  <c r="HK123" i="16"/>
  <c r="I123" i="23" s="1"/>
  <c r="HM123" i="16"/>
  <c r="K123" i="23" s="1"/>
  <c r="HG125" i="16"/>
  <c r="E125" i="23" s="1"/>
  <c r="HH125" i="16"/>
  <c r="F125" i="23" s="1"/>
  <c r="HJ125" i="16"/>
  <c r="H125" i="23" s="1"/>
  <c r="HK125" i="16"/>
  <c r="I125" i="23" s="1"/>
  <c r="HM125" i="16"/>
  <c r="K125" i="23" s="1"/>
  <c r="HG130" i="16"/>
  <c r="E130" i="23" s="1"/>
  <c r="HH130" i="16"/>
  <c r="F130" i="23" s="1"/>
  <c r="HJ130" i="16"/>
  <c r="H130" i="23" s="1"/>
  <c r="HK130" i="16"/>
  <c r="I130" i="23" s="1"/>
  <c r="HM130" i="16"/>
  <c r="K130" i="23" s="1"/>
  <c r="EC135" i="16"/>
  <c r="EC132" i="16"/>
  <c r="EC130" i="16"/>
  <c r="EC127" i="16"/>
  <c r="EC125" i="16"/>
  <c r="EC123" i="16"/>
  <c r="EC119" i="16"/>
  <c r="EC111" i="16"/>
  <c r="EC98" i="16"/>
  <c r="EC85" i="16"/>
  <c r="EC79" i="16"/>
  <c r="EC75" i="16"/>
  <c r="EC71" i="16"/>
  <c r="EC67" i="16"/>
  <c r="EC60" i="16"/>
  <c r="EC21" i="16"/>
  <c r="EC17" i="16"/>
  <c r="EC14" i="16"/>
  <c r="EC12" i="16"/>
  <c r="EC8" i="16"/>
  <c r="EC5" i="16"/>
  <c r="GQ132" i="16"/>
  <c r="GQ130" i="16"/>
  <c r="GQ127" i="16"/>
  <c r="GQ125" i="16"/>
  <c r="GQ123" i="16"/>
  <c r="GQ119" i="16"/>
  <c r="GQ111" i="16"/>
  <c r="GQ98" i="16"/>
  <c r="GQ85" i="16"/>
  <c r="GQ79" i="16"/>
  <c r="GQ75" i="16"/>
  <c r="GQ71" i="16"/>
  <c r="GQ67" i="16"/>
  <c r="GQ60" i="16"/>
  <c r="GQ21" i="16"/>
  <c r="GQ17" i="16"/>
  <c r="GQ14" i="16"/>
  <c r="GQ12" i="16"/>
  <c r="GQ8" i="16"/>
  <c r="GQ5" i="16"/>
  <c r="FM135" i="16"/>
  <c r="FM132" i="16"/>
  <c r="FM130" i="16"/>
  <c r="FM127" i="16"/>
  <c r="FM125" i="16"/>
  <c r="FM123" i="16"/>
  <c r="FM119" i="16"/>
  <c r="FM111" i="16"/>
  <c r="FM98" i="16"/>
  <c r="FM85" i="16"/>
  <c r="FM79" i="16"/>
  <c r="FM75" i="16"/>
  <c r="FM71" i="16"/>
  <c r="FM67" i="16"/>
  <c r="FM60" i="16"/>
  <c r="FM21" i="16"/>
  <c r="FM17" i="16"/>
  <c r="FM14" i="16"/>
  <c r="FM12" i="16"/>
  <c r="FM8" i="16"/>
  <c r="FM5" i="16"/>
  <c r="EI135" i="16"/>
  <c r="EI132" i="16"/>
  <c r="EI130" i="16"/>
  <c r="EI127" i="16"/>
  <c r="EI125" i="16"/>
  <c r="EI123" i="16"/>
  <c r="EI119" i="16"/>
  <c r="EI111" i="16"/>
  <c r="EI98" i="16"/>
  <c r="EI85" i="16"/>
  <c r="EI79" i="16"/>
  <c r="EI75" i="16"/>
  <c r="EI71" i="16"/>
  <c r="EI67" i="16"/>
  <c r="EI60" i="16"/>
  <c r="EI21" i="16"/>
  <c r="EI17" i="16"/>
  <c r="EI14" i="16"/>
  <c r="EI12" i="16"/>
  <c r="EI8" i="16"/>
  <c r="EI5" i="16"/>
  <c r="DE135" i="16"/>
  <c r="DE132" i="16"/>
  <c r="DE130" i="16"/>
  <c r="DE127" i="16"/>
  <c r="DE125" i="16"/>
  <c r="DE123" i="16"/>
  <c r="DE119" i="16"/>
  <c r="DE111" i="16"/>
  <c r="DE98" i="16"/>
  <c r="DE85" i="16"/>
  <c r="DE79" i="16"/>
  <c r="DE75" i="16"/>
  <c r="DE71" i="16"/>
  <c r="DE67" i="16"/>
  <c r="DE60" i="16"/>
  <c r="DE21" i="16"/>
  <c r="DE17" i="16"/>
  <c r="DE14" i="16"/>
  <c r="DE12" i="16"/>
  <c r="DE8" i="16"/>
  <c r="DE5" i="16"/>
  <c r="AW135" i="16"/>
  <c r="AW132" i="16"/>
  <c r="AW130" i="16"/>
  <c r="AW127" i="16"/>
  <c r="AW125" i="16"/>
  <c r="AW123" i="16"/>
  <c r="AW119" i="16"/>
  <c r="AW111" i="16"/>
  <c r="AW98" i="16"/>
  <c r="AW85" i="16"/>
  <c r="AW79" i="16"/>
  <c r="AW75" i="16"/>
  <c r="AW71" i="16"/>
  <c r="AW67" i="16"/>
  <c r="AW60" i="16"/>
  <c r="AW21" i="16"/>
  <c r="AW17" i="16"/>
  <c r="AW14" i="16"/>
  <c r="AW12" i="16"/>
  <c r="AW8" i="16"/>
  <c r="AW5" i="16"/>
  <c r="CA135" i="16"/>
  <c r="CA132" i="16"/>
  <c r="CA130" i="16"/>
  <c r="CA127" i="16"/>
  <c r="CA125" i="16"/>
  <c r="CA123" i="16"/>
  <c r="CA119" i="16"/>
  <c r="CA111" i="16"/>
  <c r="CA98" i="16"/>
  <c r="CA85" i="16"/>
  <c r="CA79" i="16"/>
  <c r="CA75" i="16"/>
  <c r="CA71" i="16"/>
  <c r="CA67" i="16"/>
  <c r="CA60" i="16"/>
  <c r="CA21" i="16"/>
  <c r="CA17" i="16"/>
  <c r="CA14" i="16"/>
  <c r="CA8" i="16"/>
  <c r="CA5" i="16"/>
  <c r="T135" i="16"/>
  <c r="T132" i="16"/>
  <c r="T130" i="16"/>
  <c r="T127" i="16"/>
  <c r="T125" i="16"/>
  <c r="T123" i="16"/>
  <c r="T119" i="16"/>
  <c r="T111" i="16"/>
  <c r="T98" i="16"/>
  <c r="T85" i="16"/>
  <c r="T79" i="16"/>
  <c r="T75" i="16"/>
  <c r="T71" i="16"/>
  <c r="T67" i="16"/>
  <c r="T60" i="16"/>
  <c r="T21" i="16"/>
  <c r="T17" i="16"/>
  <c r="T14" i="16"/>
  <c r="T8" i="16"/>
  <c r="T5" i="16"/>
  <c r="T161" i="4"/>
  <c r="C115" i="23" l="1"/>
  <c r="HS115" i="16"/>
  <c r="Q115" i="23" s="1"/>
  <c r="HE125" i="16"/>
  <c r="HE130" i="16"/>
  <c r="HE123" i="16"/>
  <c r="HE12" i="16"/>
  <c r="HT115" i="16"/>
  <c r="R115" i="23" s="1"/>
  <c r="HS75" i="16"/>
  <c r="Q75" i="23" s="1"/>
  <c r="HX119" i="16"/>
  <c r="V119" i="23" s="1"/>
  <c r="HV48" i="16"/>
  <c r="T48" i="23" s="1"/>
  <c r="HT5" i="16"/>
  <c r="R5" i="23" s="1"/>
  <c r="HS132" i="16"/>
  <c r="Q132" i="23" s="1"/>
  <c r="T151" i="4"/>
  <c r="CA114" i="16"/>
  <c r="AW114" i="16"/>
  <c r="HS111" i="16"/>
  <c r="Q111" i="23" s="1"/>
  <c r="HT132" i="16"/>
  <c r="R132" i="23" s="1"/>
  <c r="HX8" i="16"/>
  <c r="V8" i="23" s="1"/>
  <c r="HX14" i="16"/>
  <c r="V14" i="23" s="1"/>
  <c r="HX71" i="16"/>
  <c r="V71" i="23" s="1"/>
  <c r="HQ119" i="16"/>
  <c r="HQ111" i="16"/>
  <c r="O111" i="23" s="1"/>
  <c r="HT71" i="16"/>
  <c r="R71" i="23" s="1"/>
  <c r="HH119" i="16"/>
  <c r="F119" i="23" s="1"/>
  <c r="T93" i="4"/>
  <c r="HX115" i="16"/>
  <c r="V115" i="23" s="1"/>
  <c r="HP132" i="16"/>
  <c r="N132" i="23" s="1"/>
  <c r="HP127" i="16"/>
  <c r="HP119" i="16"/>
  <c r="N119" i="23" s="1"/>
  <c r="HQ71" i="16"/>
  <c r="O71" i="23" s="1"/>
  <c r="HQ14" i="16"/>
  <c r="O14" i="23" s="1"/>
  <c r="HQ8" i="16"/>
  <c r="O8" i="23" s="1"/>
  <c r="HS17" i="16"/>
  <c r="Q17" i="23" s="1"/>
  <c r="HS79" i="16"/>
  <c r="Q79" i="23" s="1"/>
  <c r="HS119" i="16"/>
  <c r="Q119" i="23" s="1"/>
  <c r="HX75" i="16"/>
  <c r="V75" i="23" s="1"/>
  <c r="HX111" i="16"/>
  <c r="V111" i="23" s="1"/>
  <c r="HX127" i="16"/>
  <c r="HT127" i="16"/>
  <c r="HP98" i="16"/>
  <c r="N98" i="23" s="1"/>
  <c r="HP71" i="16"/>
  <c r="N71" i="23" s="1"/>
  <c r="HP60" i="16"/>
  <c r="N60" i="23" s="1"/>
  <c r="HP14" i="16"/>
  <c r="N14" i="23" s="1"/>
  <c r="HP8" i="16"/>
  <c r="N8" i="23" s="1"/>
  <c r="HQ132" i="16"/>
  <c r="O132" i="23" s="1"/>
  <c r="HS71" i="16"/>
  <c r="Q71" i="23" s="1"/>
  <c r="HX98" i="16"/>
  <c r="V98" i="23" s="1"/>
  <c r="HT111" i="16"/>
  <c r="R111" i="23" s="1"/>
  <c r="HH111" i="16"/>
  <c r="F111" i="23" s="1"/>
  <c r="HK14" i="16"/>
  <c r="I14" i="23" s="1"/>
  <c r="HE14" i="16"/>
  <c r="HS67" i="16"/>
  <c r="Q67" i="23" s="1"/>
  <c r="HX48" i="16"/>
  <c r="V48" i="23" s="1"/>
  <c r="HP85" i="16"/>
  <c r="N85" i="23" s="1"/>
  <c r="HP79" i="16"/>
  <c r="N79" i="23" s="1"/>
  <c r="HP48" i="16"/>
  <c r="N48" i="23" s="1"/>
  <c r="HQ79" i="16"/>
  <c r="O79" i="23" s="1"/>
  <c r="HS60" i="16"/>
  <c r="Q60" i="23" s="1"/>
  <c r="HS127" i="16"/>
  <c r="HX5" i="16"/>
  <c r="V5" i="23" s="1"/>
  <c r="HX17" i="16"/>
  <c r="V17" i="23" s="1"/>
  <c r="HX67" i="16"/>
  <c r="V67" i="23" s="1"/>
  <c r="HX132" i="16"/>
  <c r="V132" i="23" s="1"/>
  <c r="HV127" i="16"/>
  <c r="T127" i="23" s="1"/>
  <c r="HV119" i="16"/>
  <c r="T119" i="23" s="1"/>
  <c r="HV98" i="16"/>
  <c r="T98" i="23" s="1"/>
  <c r="HV85" i="16"/>
  <c r="T85" i="23" s="1"/>
  <c r="HV79" i="16"/>
  <c r="T79" i="23" s="1"/>
  <c r="HV12" i="16"/>
  <c r="T12" i="23" s="1"/>
  <c r="HT119" i="16"/>
  <c r="R119" i="23" s="1"/>
  <c r="HT85" i="16"/>
  <c r="R85" i="23" s="1"/>
  <c r="HT67" i="16"/>
  <c r="R67" i="23" s="1"/>
  <c r="HK119" i="16"/>
  <c r="HE119" i="16"/>
  <c r="HN119" i="16"/>
  <c r="L119" i="23" s="1"/>
  <c r="HP115" i="16"/>
  <c r="N115" i="23" s="1"/>
  <c r="HP67" i="16"/>
  <c r="N67" i="23" s="1"/>
  <c r="HQ127" i="16"/>
  <c r="HQ98" i="16"/>
  <c r="O98" i="23" s="1"/>
  <c r="HQ85" i="16"/>
  <c r="O85" i="23" s="1"/>
  <c r="HQ67" i="16"/>
  <c r="O67" i="23" s="1"/>
  <c r="HS14" i="16"/>
  <c r="Q14" i="23" s="1"/>
  <c r="HX79" i="16"/>
  <c r="V79" i="23" s="1"/>
  <c r="HX85" i="16"/>
  <c r="V85" i="23" s="1"/>
  <c r="HV132" i="16"/>
  <c r="T132" i="23" s="1"/>
  <c r="HV125" i="16"/>
  <c r="T125" i="23" s="1"/>
  <c r="HV67" i="16"/>
  <c r="T67" i="23" s="1"/>
  <c r="HS85" i="16"/>
  <c r="Q85" i="23" s="1"/>
  <c r="HV130" i="16"/>
  <c r="T130" i="23" s="1"/>
  <c r="HV123" i="16"/>
  <c r="T123" i="23" s="1"/>
  <c r="HV111" i="16"/>
  <c r="T111" i="23" s="1"/>
  <c r="HV71" i="16"/>
  <c r="T71" i="23" s="1"/>
  <c r="HT75" i="16"/>
  <c r="R75" i="23" s="1"/>
  <c r="HT60" i="16"/>
  <c r="R60" i="23" s="1"/>
  <c r="HK111" i="16"/>
  <c r="I111" i="23" s="1"/>
  <c r="HE111" i="16"/>
  <c r="HK71" i="16"/>
  <c r="I71" i="23" s="1"/>
  <c r="HE71" i="16"/>
  <c r="HH14" i="16"/>
  <c r="F14" i="23" s="1"/>
  <c r="HK8" i="16"/>
  <c r="I8" i="23" s="1"/>
  <c r="HE8" i="16"/>
  <c r="HP111" i="16"/>
  <c r="N111" i="23" s="1"/>
  <c r="HP75" i="16"/>
  <c r="N75" i="23" s="1"/>
  <c r="HQ75" i="16"/>
  <c r="O75" i="23" s="1"/>
  <c r="HQ60" i="16"/>
  <c r="O60" i="23" s="1"/>
  <c r="HS8" i="16"/>
  <c r="Q8" i="23" s="1"/>
  <c r="HX60" i="16"/>
  <c r="V60" i="23" s="1"/>
  <c r="HH115" i="16"/>
  <c r="F115" i="23" s="1"/>
  <c r="HV115" i="16"/>
  <c r="T115" i="23" s="1"/>
  <c r="HV75" i="16"/>
  <c r="T75" i="23" s="1"/>
  <c r="HV60" i="16"/>
  <c r="T60" i="23" s="1"/>
  <c r="HT98" i="16"/>
  <c r="R98" i="23" s="1"/>
  <c r="HT79" i="16"/>
  <c r="R79" i="23" s="1"/>
  <c r="HT21" i="16"/>
  <c r="R21" i="23" s="1"/>
  <c r="HP17" i="16"/>
  <c r="N17" i="23" s="1"/>
  <c r="HP5" i="16"/>
  <c r="N5" i="23" s="1"/>
  <c r="HQ48" i="16"/>
  <c r="O48" i="23" s="1"/>
  <c r="HQ17" i="16"/>
  <c r="O17" i="23" s="1"/>
  <c r="HQ5" i="16"/>
  <c r="O5" i="23" s="1"/>
  <c r="HX21" i="16"/>
  <c r="V21" i="23" s="1"/>
  <c r="HV17" i="16"/>
  <c r="T17" i="23" s="1"/>
  <c r="HV5" i="16"/>
  <c r="T5" i="23" s="1"/>
  <c r="HT14" i="16"/>
  <c r="R14" i="23" s="1"/>
  <c r="HT8" i="16"/>
  <c r="R8" i="23" s="1"/>
  <c r="HP21" i="16"/>
  <c r="N21" i="23" s="1"/>
  <c r="HQ21" i="16"/>
  <c r="O21" i="23" s="1"/>
  <c r="HS5" i="16"/>
  <c r="Q5" i="23" s="1"/>
  <c r="HV21" i="16"/>
  <c r="T21" i="23" s="1"/>
  <c r="HT48" i="16"/>
  <c r="R48" i="23" s="1"/>
  <c r="HS21" i="16"/>
  <c r="Q21" i="23" s="1"/>
  <c r="HV14" i="16"/>
  <c r="T14" i="23" s="1"/>
  <c r="HV8" i="16"/>
  <c r="T8" i="23" s="1"/>
  <c r="HT17" i="16"/>
  <c r="R17" i="23" s="1"/>
  <c r="HJ115" i="16"/>
  <c r="H115" i="23" s="1"/>
  <c r="HN115" i="16"/>
  <c r="L115" i="23" s="1"/>
  <c r="HN111" i="16"/>
  <c r="L111" i="23" s="1"/>
  <c r="HJ132" i="16"/>
  <c r="H132" i="23" s="1"/>
  <c r="HG132" i="16"/>
  <c r="E132" i="23" s="1"/>
  <c r="HG119" i="16"/>
  <c r="HJ8" i="16"/>
  <c r="H8" i="23" s="1"/>
  <c r="HG5" i="16"/>
  <c r="E5" i="23" s="1"/>
  <c r="HN79" i="16"/>
  <c r="L79" i="23" s="1"/>
  <c r="HN17" i="16"/>
  <c r="L17" i="23" s="1"/>
  <c r="HN5" i="16"/>
  <c r="L5" i="23" s="1"/>
  <c r="HM132" i="16"/>
  <c r="K132" i="23" s="1"/>
  <c r="HM119" i="16"/>
  <c r="HJ119" i="16"/>
  <c r="H119" i="23" s="1"/>
  <c r="T47" i="16"/>
  <c r="FM47" i="16"/>
  <c r="HJ75" i="16"/>
  <c r="H75" i="23" s="1"/>
  <c r="HJ67" i="16"/>
  <c r="H67" i="23" s="1"/>
  <c r="HM17" i="16"/>
  <c r="K17" i="23" s="1"/>
  <c r="HG17" i="16"/>
  <c r="E17" i="23" s="1"/>
  <c r="HH8" i="16"/>
  <c r="F8" i="23" s="1"/>
  <c r="HM8" i="16"/>
  <c r="K8" i="23" s="1"/>
  <c r="HG8" i="16"/>
  <c r="E8" i="23" s="1"/>
  <c r="HJ98" i="16"/>
  <c r="H98" i="23" s="1"/>
  <c r="HM98" i="16"/>
  <c r="K98" i="23" s="1"/>
  <c r="HG98" i="16"/>
  <c r="E98" i="23" s="1"/>
  <c r="HM85" i="16"/>
  <c r="K85" i="23" s="1"/>
  <c r="HG85" i="16"/>
  <c r="E85" i="23" s="1"/>
  <c r="HJ85" i="16"/>
  <c r="H85" i="23" s="1"/>
  <c r="HM75" i="16"/>
  <c r="K75" i="23" s="1"/>
  <c r="HG75" i="16"/>
  <c r="E75" i="23" s="1"/>
  <c r="HM67" i="16"/>
  <c r="K67" i="23" s="1"/>
  <c r="HG67" i="16"/>
  <c r="E67" i="23" s="1"/>
  <c r="HM60" i="16"/>
  <c r="K60" i="23" s="1"/>
  <c r="HG60" i="16"/>
  <c r="E60" i="23" s="1"/>
  <c r="HJ60" i="16"/>
  <c r="H60" i="23" s="1"/>
  <c r="HJ17" i="16"/>
  <c r="H17" i="23" s="1"/>
  <c r="HN48" i="16"/>
  <c r="L48" i="23" s="1"/>
  <c r="AW66" i="16"/>
  <c r="EC97" i="16"/>
  <c r="HK79" i="16"/>
  <c r="I79" i="23" s="1"/>
  <c r="HE79" i="16"/>
  <c r="HH79" i="16"/>
  <c r="F79" i="23" s="1"/>
  <c r="HH71" i="16"/>
  <c r="F71" i="23" s="1"/>
  <c r="HK48" i="16"/>
  <c r="I48" i="23" s="1"/>
  <c r="HE48" i="16"/>
  <c r="HH48" i="16"/>
  <c r="F48" i="23" s="1"/>
  <c r="HH21" i="16"/>
  <c r="F21" i="23" s="1"/>
  <c r="HK21" i="16"/>
  <c r="I21" i="23" s="1"/>
  <c r="HE21" i="16"/>
  <c r="HN98" i="16"/>
  <c r="L98" i="23" s="1"/>
  <c r="HN85" i="16"/>
  <c r="L85" i="23" s="1"/>
  <c r="HN67" i="16"/>
  <c r="L67" i="23" s="1"/>
  <c r="HN21" i="16"/>
  <c r="L21" i="23" s="1"/>
  <c r="HM111" i="16"/>
  <c r="K111" i="23" s="1"/>
  <c r="HG111" i="16"/>
  <c r="E111" i="23" s="1"/>
  <c r="HJ111" i="16"/>
  <c r="H111" i="23" s="1"/>
  <c r="HJ79" i="16"/>
  <c r="H79" i="23" s="1"/>
  <c r="HM79" i="16"/>
  <c r="K79" i="23" s="1"/>
  <c r="HG79" i="16"/>
  <c r="E79" i="23" s="1"/>
  <c r="HJ71" i="16"/>
  <c r="H71" i="23" s="1"/>
  <c r="HM71" i="16"/>
  <c r="K71" i="23" s="1"/>
  <c r="HG71" i="16"/>
  <c r="E71" i="23" s="1"/>
  <c r="HJ48" i="16"/>
  <c r="H48" i="23" s="1"/>
  <c r="HM48" i="16"/>
  <c r="K48" i="23" s="1"/>
  <c r="HG48" i="16"/>
  <c r="E48" i="23" s="1"/>
  <c r="HM21" i="16"/>
  <c r="K21" i="23" s="1"/>
  <c r="HG21" i="16"/>
  <c r="E21" i="23" s="1"/>
  <c r="HJ21" i="16"/>
  <c r="H21" i="23" s="1"/>
  <c r="HJ14" i="16"/>
  <c r="H14" i="23" s="1"/>
  <c r="HM14" i="16"/>
  <c r="K14" i="23" s="1"/>
  <c r="HG14" i="16"/>
  <c r="E14" i="23" s="1"/>
  <c r="HH5" i="16"/>
  <c r="F5" i="23" s="1"/>
  <c r="HK5" i="16"/>
  <c r="I5" i="23" s="1"/>
  <c r="HE5" i="16"/>
  <c r="HN71" i="16"/>
  <c r="L71" i="23" s="1"/>
  <c r="HN14" i="16"/>
  <c r="L14" i="23" s="1"/>
  <c r="HN8" i="16"/>
  <c r="L8" i="23" s="1"/>
  <c r="HN132" i="16"/>
  <c r="L132" i="23" s="1"/>
  <c r="EC47" i="16"/>
  <c r="HH127" i="16"/>
  <c r="HK127" i="16"/>
  <c r="HE127" i="16"/>
  <c r="FM114" i="16"/>
  <c r="GQ114" i="16"/>
  <c r="HK132" i="16"/>
  <c r="I132" i="23" s="1"/>
  <c r="HE132" i="16"/>
  <c r="HH132" i="16"/>
  <c r="F132" i="23" s="1"/>
  <c r="HM127" i="16"/>
  <c r="HG127" i="16"/>
  <c r="HJ127" i="16"/>
  <c r="HK98" i="16"/>
  <c r="I98" i="23" s="1"/>
  <c r="HE98" i="16"/>
  <c r="HH98" i="16"/>
  <c r="F98" i="23" s="1"/>
  <c r="HH85" i="16"/>
  <c r="F85" i="23" s="1"/>
  <c r="HK85" i="16"/>
  <c r="I85" i="23" s="1"/>
  <c r="HE85" i="16"/>
  <c r="HK75" i="16"/>
  <c r="I75" i="23" s="1"/>
  <c r="HE75" i="16"/>
  <c r="HH75" i="16"/>
  <c r="F75" i="23" s="1"/>
  <c r="HK67" i="16"/>
  <c r="I67" i="23" s="1"/>
  <c r="HE67" i="16"/>
  <c r="HH67" i="16"/>
  <c r="F67" i="23" s="1"/>
  <c r="HH60" i="16"/>
  <c r="F60" i="23" s="1"/>
  <c r="HK60" i="16"/>
  <c r="I60" i="23" s="1"/>
  <c r="HE60" i="16"/>
  <c r="HH17" i="16"/>
  <c r="F17" i="23" s="1"/>
  <c r="HK17" i="16"/>
  <c r="I17" i="23" s="1"/>
  <c r="HE17" i="16"/>
  <c r="HM5" i="16"/>
  <c r="K5" i="23" s="1"/>
  <c r="HJ5" i="16"/>
  <c r="H5" i="23" s="1"/>
  <c r="HN127" i="16"/>
  <c r="HN75" i="16"/>
  <c r="L75" i="23" s="1"/>
  <c r="HN60" i="16"/>
  <c r="L60" i="23" s="1"/>
  <c r="CA47" i="16"/>
  <c r="AW47" i="16"/>
  <c r="DE47" i="16"/>
  <c r="DE97" i="16"/>
  <c r="EI47" i="16"/>
  <c r="FM97" i="16"/>
  <c r="T66" i="16"/>
  <c r="T97" i="16"/>
  <c r="DE114" i="16"/>
  <c r="EI114" i="16"/>
  <c r="GQ97" i="16"/>
  <c r="EC4" i="16"/>
  <c r="EC66" i="16"/>
  <c r="EC114" i="16"/>
  <c r="AW97" i="16"/>
  <c r="T4" i="16"/>
  <c r="T114" i="16"/>
  <c r="EI97" i="16"/>
  <c r="FM66" i="16"/>
  <c r="GQ47" i="16"/>
  <c r="EC122" i="16"/>
  <c r="GQ122" i="16"/>
  <c r="GQ4" i="16"/>
  <c r="FM122" i="16"/>
  <c r="FM4" i="16"/>
  <c r="GQ66" i="16"/>
  <c r="DE122" i="16"/>
  <c r="EI122" i="16"/>
  <c r="DE4" i="16"/>
  <c r="EI4" i="16"/>
  <c r="CA66" i="16"/>
  <c r="EI66" i="16"/>
  <c r="DE66" i="16"/>
  <c r="AW4" i="16"/>
  <c r="T122" i="16"/>
  <c r="AW122" i="16"/>
  <c r="CA122" i="16"/>
  <c r="CA97" i="16"/>
  <c r="CA4" i="16"/>
  <c r="T80" i="4"/>
  <c r="T16" i="4"/>
  <c r="T67" i="4"/>
  <c r="T130" i="4"/>
  <c r="T5" i="4"/>
  <c r="T25" i="4"/>
  <c r="BL111" i="16"/>
  <c r="BM111" i="16"/>
  <c r="BO111" i="16"/>
  <c r="BP111" i="16"/>
  <c r="BR111" i="16"/>
  <c r="BS111" i="16"/>
  <c r="BU111" i="16"/>
  <c r="BV111" i="16"/>
  <c r="BX111" i="16"/>
  <c r="BY111" i="16"/>
  <c r="CB111" i="16"/>
  <c r="CD111" i="16"/>
  <c r="AH111" i="16"/>
  <c r="AI111" i="16"/>
  <c r="AK111" i="16"/>
  <c r="AL111" i="16"/>
  <c r="AN111" i="16"/>
  <c r="AO111" i="16"/>
  <c r="AQ111" i="16"/>
  <c r="AR111" i="16"/>
  <c r="AT111" i="16"/>
  <c r="AU111" i="16"/>
  <c r="AX111" i="16"/>
  <c r="AZ111" i="16"/>
  <c r="CP111" i="16"/>
  <c r="CQ111" i="16"/>
  <c r="CS111" i="16"/>
  <c r="CT111" i="16"/>
  <c r="CV111" i="16"/>
  <c r="CW111" i="16"/>
  <c r="CY111" i="16"/>
  <c r="CZ111" i="16"/>
  <c r="DB111" i="16"/>
  <c r="DC111" i="16"/>
  <c r="DF111" i="16"/>
  <c r="DH111" i="16"/>
  <c r="DT111" i="16"/>
  <c r="DU111" i="16"/>
  <c r="DW111" i="16"/>
  <c r="DX111" i="16"/>
  <c r="DZ111" i="16"/>
  <c r="EA111" i="16"/>
  <c r="EG111" i="16"/>
  <c r="EJ111" i="16"/>
  <c r="EL111" i="16"/>
  <c r="ED111" i="16"/>
  <c r="EF111" i="16"/>
  <c r="EX111" i="16"/>
  <c r="EY111" i="16"/>
  <c r="FA111" i="16"/>
  <c r="FB111" i="16"/>
  <c r="FD111" i="16"/>
  <c r="FE111" i="16"/>
  <c r="FG111" i="16"/>
  <c r="FH111" i="16"/>
  <c r="FJ111" i="16"/>
  <c r="FK111" i="16"/>
  <c r="FN111" i="16"/>
  <c r="FP111" i="16"/>
  <c r="GB111" i="16"/>
  <c r="GC111" i="16"/>
  <c r="GE111" i="16"/>
  <c r="GF111" i="16"/>
  <c r="GH111" i="16"/>
  <c r="GI111" i="16"/>
  <c r="GK111" i="16"/>
  <c r="GL111" i="16"/>
  <c r="GN111" i="16"/>
  <c r="GO111" i="16"/>
  <c r="GR111" i="16"/>
  <c r="GT111" i="16"/>
  <c r="V111" i="16"/>
  <c r="C79" i="23" l="1"/>
  <c r="C12" i="23"/>
  <c r="C8" i="23"/>
  <c r="C123" i="23"/>
  <c r="C60" i="23"/>
  <c r="C21" i="23"/>
  <c r="C132" i="23"/>
  <c r="C130" i="23"/>
  <c r="C85" i="23"/>
  <c r="C67" i="23"/>
  <c r="C48" i="23"/>
  <c r="C14" i="23"/>
  <c r="C125" i="23"/>
  <c r="C17" i="23"/>
  <c r="C98" i="23"/>
  <c r="C71" i="23"/>
  <c r="C119" i="23"/>
  <c r="C75" i="23"/>
  <c r="C127" i="23"/>
  <c r="C5" i="23"/>
  <c r="C111" i="23"/>
  <c r="HK114" i="16"/>
  <c r="I114" i="23" s="1"/>
  <c r="I119" i="23"/>
  <c r="HJ122" i="16"/>
  <c r="H122" i="23" s="1"/>
  <c r="H127" i="23"/>
  <c r="HG122" i="16"/>
  <c r="E122" i="23" s="1"/>
  <c r="E127" i="23"/>
  <c r="HK122" i="16"/>
  <c r="I122" i="23" s="1"/>
  <c r="I127" i="23"/>
  <c r="HT122" i="16"/>
  <c r="R122" i="23" s="1"/>
  <c r="R127" i="23"/>
  <c r="HM122" i="16"/>
  <c r="K122" i="23" s="1"/>
  <c r="K127" i="23"/>
  <c r="HH122" i="16"/>
  <c r="F122" i="23" s="1"/>
  <c r="F127" i="23"/>
  <c r="HQ122" i="16"/>
  <c r="O122" i="23" s="1"/>
  <c r="O127" i="23"/>
  <c r="HX122" i="16"/>
  <c r="V122" i="23" s="1"/>
  <c r="V127" i="23"/>
  <c r="HN122" i="16"/>
  <c r="L122" i="23" s="1"/>
  <c r="L127" i="23"/>
  <c r="HQ114" i="16"/>
  <c r="O114" i="23" s="1"/>
  <c r="O119" i="23"/>
  <c r="HP122" i="16"/>
  <c r="N122" i="23" s="1"/>
  <c r="N127" i="23"/>
  <c r="HG114" i="16"/>
  <c r="E114" i="23" s="1"/>
  <c r="E119" i="23"/>
  <c r="HS122" i="16"/>
  <c r="Q122" i="23" s="1"/>
  <c r="Q127" i="23"/>
  <c r="HM114" i="16"/>
  <c r="K114" i="23" s="1"/>
  <c r="K119" i="23"/>
  <c r="HN97" i="16"/>
  <c r="L97" i="23" s="1"/>
  <c r="HS114" i="16"/>
  <c r="Q114" i="23" s="1"/>
  <c r="HT114" i="16"/>
  <c r="R114" i="23" s="1"/>
  <c r="HE122" i="16"/>
  <c r="HE114" i="16"/>
  <c r="HX47" i="16"/>
  <c r="V47" i="23" s="1"/>
  <c r="HP114" i="16"/>
  <c r="N114" i="23" s="1"/>
  <c r="HT97" i="16"/>
  <c r="R97" i="23" s="1"/>
  <c r="HQ97" i="16"/>
  <c r="O97" i="23" s="1"/>
  <c r="HP97" i="16"/>
  <c r="N97" i="23" s="1"/>
  <c r="HX114" i="16"/>
  <c r="V114" i="23" s="1"/>
  <c r="HH97" i="16"/>
  <c r="F97" i="23" s="1"/>
  <c r="HK97" i="16"/>
  <c r="I97" i="23" s="1"/>
  <c r="HJ114" i="16"/>
  <c r="H114" i="23" s="1"/>
  <c r="HH114" i="16"/>
  <c r="F114" i="23" s="1"/>
  <c r="HP4" i="16"/>
  <c r="N4" i="23" s="1"/>
  <c r="HN114" i="16"/>
  <c r="L114" i="23" s="1"/>
  <c r="HT47" i="16"/>
  <c r="R47" i="23" s="1"/>
  <c r="HQ47" i="16"/>
  <c r="O47" i="23" s="1"/>
  <c r="HX4" i="16"/>
  <c r="V4" i="23" s="1"/>
  <c r="HQ66" i="16"/>
  <c r="O66" i="23" s="1"/>
  <c r="HK66" i="16"/>
  <c r="I66" i="23" s="1"/>
  <c r="HT66" i="16"/>
  <c r="R66" i="23" s="1"/>
  <c r="HQ4" i="16"/>
  <c r="O4" i="23" s="1"/>
  <c r="HP66" i="16"/>
  <c r="N66" i="23" s="1"/>
  <c r="HP47" i="16"/>
  <c r="N47" i="23" s="1"/>
  <c r="HM4" i="16"/>
  <c r="K4" i="23" s="1"/>
  <c r="HE66" i="16"/>
  <c r="HG47" i="16"/>
  <c r="E47" i="23" s="1"/>
  <c r="HJ66" i="16"/>
  <c r="H66" i="23" s="1"/>
  <c r="HS4" i="16"/>
  <c r="Q4" i="23" s="1"/>
  <c r="HE4" i="16"/>
  <c r="HE97" i="16"/>
  <c r="HV114" i="16"/>
  <c r="T114" i="23" s="1"/>
  <c r="HS66" i="16"/>
  <c r="Q66" i="23" s="1"/>
  <c r="HX97" i="16"/>
  <c r="V97" i="23" s="1"/>
  <c r="HH66" i="16"/>
  <c r="F66" i="23" s="1"/>
  <c r="HT4" i="16"/>
  <c r="R4" i="23" s="1"/>
  <c r="HV66" i="16"/>
  <c r="T66" i="23" s="1"/>
  <c r="HK4" i="16"/>
  <c r="I4" i="23" s="1"/>
  <c r="HV122" i="16"/>
  <c r="T122" i="23" s="1"/>
  <c r="HX66" i="16"/>
  <c r="V66" i="23" s="1"/>
  <c r="HJ97" i="16"/>
  <c r="H97" i="23" s="1"/>
  <c r="HV97" i="16"/>
  <c r="T97" i="23" s="1"/>
  <c r="HG4" i="16"/>
  <c r="E4" i="23" s="1"/>
  <c r="HJ4" i="16"/>
  <c r="H4" i="23" s="1"/>
  <c r="HV4" i="16"/>
  <c r="T4" i="23" s="1"/>
  <c r="HV47" i="16"/>
  <c r="T47" i="23" s="1"/>
  <c r="FM139" i="16"/>
  <c r="HJ47" i="16"/>
  <c r="H47" i="23" s="1"/>
  <c r="HM47" i="16"/>
  <c r="K47" i="23" s="1"/>
  <c r="HE47" i="16"/>
  <c r="HN47" i="16"/>
  <c r="L47" i="23" s="1"/>
  <c r="HM66" i="16"/>
  <c r="K66" i="23" s="1"/>
  <c r="HN4" i="16"/>
  <c r="L4" i="23" s="1"/>
  <c r="HK47" i="16"/>
  <c r="I47" i="23" s="1"/>
  <c r="HG66" i="16"/>
  <c r="E66" i="23" s="1"/>
  <c r="HH4" i="16"/>
  <c r="F4" i="23" s="1"/>
  <c r="HG97" i="16"/>
  <c r="E97" i="23" s="1"/>
  <c r="HM97" i="16"/>
  <c r="K97" i="23" s="1"/>
  <c r="HN66" i="16"/>
  <c r="L66" i="23" s="1"/>
  <c r="HH47" i="16"/>
  <c r="F47" i="23" s="1"/>
  <c r="EC139" i="16"/>
  <c r="GQ139" i="16"/>
  <c r="T139" i="16"/>
  <c r="EI139" i="16"/>
  <c r="DE139" i="16"/>
  <c r="AW139" i="16"/>
  <c r="CA139" i="16"/>
  <c r="T159" i="4"/>
  <c r="U161" i="4"/>
  <c r="GT132" i="16"/>
  <c r="GT130" i="16"/>
  <c r="GT127" i="16"/>
  <c r="GT125" i="16"/>
  <c r="GT123" i="16"/>
  <c r="GT119" i="16"/>
  <c r="GT114" i="16" s="1"/>
  <c r="GT98" i="16"/>
  <c r="GT85" i="16"/>
  <c r="GT79" i="16"/>
  <c r="GT75" i="16"/>
  <c r="GT71" i="16"/>
  <c r="GT67" i="16"/>
  <c r="GT60" i="16"/>
  <c r="GT21" i="16"/>
  <c r="GT17" i="16"/>
  <c r="GT14" i="16"/>
  <c r="GT12" i="16"/>
  <c r="GT8" i="16"/>
  <c r="GT5" i="16"/>
  <c r="FP135" i="16"/>
  <c r="FP132" i="16"/>
  <c r="FP130" i="16"/>
  <c r="FP127" i="16"/>
  <c r="FP125" i="16"/>
  <c r="FP123" i="16"/>
  <c r="FP119" i="16"/>
  <c r="FP98" i="16"/>
  <c r="FP85" i="16"/>
  <c r="FP79" i="16"/>
  <c r="FP75" i="16"/>
  <c r="FP71" i="16"/>
  <c r="FP67" i="16"/>
  <c r="FP60" i="16"/>
  <c r="FP21" i="16"/>
  <c r="FP17" i="16"/>
  <c r="FP14" i="16"/>
  <c r="FP12" i="16"/>
  <c r="FP8" i="16"/>
  <c r="FP5" i="16"/>
  <c r="EL135" i="16"/>
  <c r="EL132" i="16"/>
  <c r="EL130" i="16"/>
  <c r="EL127" i="16"/>
  <c r="EL125" i="16"/>
  <c r="EL123" i="16"/>
  <c r="EL119" i="16"/>
  <c r="EL98" i="16"/>
  <c r="EL85" i="16"/>
  <c r="EL79" i="16"/>
  <c r="EL75" i="16"/>
  <c r="EL71" i="16"/>
  <c r="EL67" i="16"/>
  <c r="EL60" i="16"/>
  <c r="EL21" i="16"/>
  <c r="EL17" i="16"/>
  <c r="EL14" i="16"/>
  <c r="EL12" i="16"/>
  <c r="EL8" i="16"/>
  <c r="EL5" i="16"/>
  <c r="DH135" i="16"/>
  <c r="DH132" i="16"/>
  <c r="DH130" i="16"/>
  <c r="DH127" i="16"/>
  <c r="DH125" i="16"/>
  <c r="DH123" i="16"/>
  <c r="DH119" i="16"/>
  <c r="DH98" i="16"/>
  <c r="DH85" i="16"/>
  <c r="DH79" i="16"/>
  <c r="DH75" i="16"/>
  <c r="DH71" i="16"/>
  <c r="DH67" i="16"/>
  <c r="DH60" i="16"/>
  <c r="DH21" i="16"/>
  <c r="DH17" i="16"/>
  <c r="DH14" i="16"/>
  <c r="DH12" i="16"/>
  <c r="DH8" i="16"/>
  <c r="DH5" i="16"/>
  <c r="AZ135" i="16"/>
  <c r="AZ132" i="16"/>
  <c r="AZ130" i="16"/>
  <c r="AZ127" i="16"/>
  <c r="AZ125" i="16"/>
  <c r="AZ123" i="16"/>
  <c r="AZ119" i="16"/>
  <c r="AZ98" i="16"/>
  <c r="AZ85" i="16"/>
  <c r="AZ79" i="16"/>
  <c r="AZ75" i="16"/>
  <c r="AZ71" i="16"/>
  <c r="AZ67" i="16"/>
  <c r="AZ60" i="16"/>
  <c r="AZ21" i="16"/>
  <c r="AZ17" i="16"/>
  <c r="AZ14" i="16"/>
  <c r="AZ12" i="16"/>
  <c r="AZ8" i="16"/>
  <c r="AZ5" i="16"/>
  <c r="CD135" i="16"/>
  <c r="CD132" i="16"/>
  <c r="CD130" i="16"/>
  <c r="CD127" i="16"/>
  <c r="CD125" i="16"/>
  <c r="CD123" i="16"/>
  <c r="CD119" i="16"/>
  <c r="CD98" i="16"/>
  <c r="CD85" i="16"/>
  <c r="CD79" i="16"/>
  <c r="CD75" i="16"/>
  <c r="CD71" i="16"/>
  <c r="CD67" i="16"/>
  <c r="CD60" i="16"/>
  <c r="CD21" i="16"/>
  <c r="CD17" i="16"/>
  <c r="CD14" i="16"/>
  <c r="CD12" i="16"/>
  <c r="CD8" i="16"/>
  <c r="CD5" i="16"/>
  <c r="V132" i="16"/>
  <c r="V130" i="16"/>
  <c r="V127" i="16"/>
  <c r="V125" i="16"/>
  <c r="V123" i="16"/>
  <c r="V119" i="16"/>
  <c r="V98" i="16"/>
  <c r="V85" i="16"/>
  <c r="V79" i="16"/>
  <c r="V75" i="16"/>
  <c r="V71" i="16"/>
  <c r="V67" i="16"/>
  <c r="V60" i="16"/>
  <c r="V48" i="16"/>
  <c r="V21" i="16"/>
  <c r="V17" i="16"/>
  <c r="V14" i="16"/>
  <c r="V8" i="16"/>
  <c r="V5" i="16"/>
  <c r="N12" i="16"/>
  <c r="C47" i="23" l="1"/>
  <c r="C66" i="23"/>
  <c r="C122" i="23"/>
  <c r="C97" i="23"/>
  <c r="C4" i="23"/>
  <c r="T158" i="4"/>
  <c r="C114" i="23"/>
  <c r="HE139" i="16"/>
  <c r="HQ139" i="16"/>
  <c r="HT139" i="16"/>
  <c r="HX139" i="16"/>
  <c r="HP139" i="16"/>
  <c r="HK139" i="16"/>
  <c r="HH139" i="16"/>
  <c r="HM139" i="16"/>
  <c r="HJ139" i="16"/>
  <c r="HV139" i="16"/>
  <c r="HN139" i="16"/>
  <c r="HG139" i="16"/>
  <c r="AZ97" i="16"/>
  <c r="U151" i="4"/>
  <c r="FP66" i="16"/>
  <c r="DH47" i="16"/>
  <c r="AZ47" i="16"/>
  <c r="V47" i="16"/>
  <c r="U25" i="4"/>
  <c r="U93" i="4"/>
  <c r="U80" i="4"/>
  <c r="U16" i="4"/>
  <c r="U67" i="4"/>
  <c r="U5" i="4"/>
  <c r="U130" i="4"/>
  <c r="EL66" i="16"/>
  <c r="GT47" i="16"/>
  <c r="DH66" i="16"/>
  <c r="CD114" i="16"/>
  <c r="EL47" i="16"/>
  <c r="AZ114" i="16"/>
  <c r="DH114" i="16"/>
  <c r="EL114" i="16"/>
  <c r="FP114" i="16"/>
  <c r="AZ66" i="16"/>
  <c r="GT97" i="16"/>
  <c r="V66" i="16"/>
  <c r="CD66" i="16"/>
  <c r="GT122" i="16"/>
  <c r="V97" i="16"/>
  <c r="FP4" i="16"/>
  <c r="GT66" i="16"/>
  <c r="V114" i="16"/>
  <c r="FP47" i="16"/>
  <c r="FP97" i="16"/>
  <c r="GT4" i="16"/>
  <c r="DH4" i="16"/>
  <c r="EL4" i="16"/>
  <c r="V4" i="16"/>
  <c r="V122" i="16"/>
  <c r="CD47" i="16"/>
  <c r="CD97" i="16"/>
  <c r="AZ4" i="16"/>
  <c r="DH97" i="16"/>
  <c r="EL97" i="16"/>
  <c r="FP122" i="16"/>
  <c r="EL122" i="16"/>
  <c r="DH122" i="16"/>
  <c r="AZ122" i="16"/>
  <c r="CD122" i="16"/>
  <c r="CD4" i="16"/>
  <c r="Q8" i="16"/>
  <c r="S8" i="16"/>
  <c r="BL8" i="16"/>
  <c r="BM8" i="16"/>
  <c r="BO8" i="16"/>
  <c r="BP8" i="16"/>
  <c r="BR8" i="16"/>
  <c r="BS8" i="16"/>
  <c r="BU8" i="16"/>
  <c r="BV8" i="16"/>
  <c r="BX8" i="16"/>
  <c r="BY8" i="16"/>
  <c r="CB8" i="16"/>
  <c r="AH8" i="16"/>
  <c r="AI8" i="16"/>
  <c r="AK8" i="16"/>
  <c r="AL8" i="16"/>
  <c r="AN8" i="16"/>
  <c r="AO8" i="16"/>
  <c r="AQ8" i="16"/>
  <c r="AR8" i="16"/>
  <c r="AT8" i="16"/>
  <c r="AU8" i="16"/>
  <c r="AX8" i="16"/>
  <c r="CP8" i="16"/>
  <c r="CQ8" i="16"/>
  <c r="CS8" i="16"/>
  <c r="CT8" i="16"/>
  <c r="CV8" i="16"/>
  <c r="CW8" i="16"/>
  <c r="CY8" i="16"/>
  <c r="CZ8" i="16"/>
  <c r="DB8" i="16"/>
  <c r="DC8" i="16"/>
  <c r="DF8" i="16"/>
  <c r="DT8" i="16"/>
  <c r="DU8" i="16"/>
  <c r="DW8" i="16"/>
  <c r="DX8" i="16"/>
  <c r="DZ8" i="16"/>
  <c r="EA8" i="16"/>
  <c r="EG8" i="16"/>
  <c r="EJ8" i="16"/>
  <c r="ED8" i="16"/>
  <c r="EF8" i="16"/>
  <c r="EX8" i="16"/>
  <c r="EY8" i="16"/>
  <c r="FA8" i="16"/>
  <c r="FB8" i="16"/>
  <c r="FD8" i="16"/>
  <c r="FE8" i="16"/>
  <c r="FG8" i="16"/>
  <c r="FH8" i="16"/>
  <c r="FJ8" i="16"/>
  <c r="FK8" i="16"/>
  <c r="FN8" i="16"/>
  <c r="GB8" i="16"/>
  <c r="GC8" i="16"/>
  <c r="GE8" i="16"/>
  <c r="GF8" i="16"/>
  <c r="GH8" i="16"/>
  <c r="GI8" i="16"/>
  <c r="GK8" i="16"/>
  <c r="GL8" i="16"/>
  <c r="GN8" i="16"/>
  <c r="GO8" i="16"/>
  <c r="GR8" i="16"/>
  <c r="GR119" i="16"/>
  <c r="Q119" i="16"/>
  <c r="S119" i="16"/>
  <c r="BL119" i="16"/>
  <c r="BM119" i="16"/>
  <c r="BO119" i="16"/>
  <c r="BP119" i="16"/>
  <c r="BR119" i="16"/>
  <c r="BS119" i="16"/>
  <c r="BU119" i="16"/>
  <c r="BV119" i="16"/>
  <c r="BX119" i="16"/>
  <c r="BY119" i="16"/>
  <c r="CB119" i="16"/>
  <c r="AH119" i="16"/>
  <c r="AI119" i="16"/>
  <c r="AK119" i="16"/>
  <c r="AL119" i="16"/>
  <c r="AN119" i="16"/>
  <c r="AO119" i="16"/>
  <c r="AQ119" i="16"/>
  <c r="AR119" i="16"/>
  <c r="AT119" i="16"/>
  <c r="AU119" i="16"/>
  <c r="AX119" i="16"/>
  <c r="CP119" i="16"/>
  <c r="CQ119" i="16"/>
  <c r="CS119" i="16"/>
  <c r="CT119" i="16"/>
  <c r="CV119" i="16"/>
  <c r="CW119" i="16"/>
  <c r="CY119" i="16"/>
  <c r="CZ119" i="16"/>
  <c r="DB119" i="16"/>
  <c r="DC119" i="16"/>
  <c r="DF119" i="16"/>
  <c r="DT119" i="16"/>
  <c r="DU119" i="16"/>
  <c r="DW119" i="16"/>
  <c r="DX119" i="16"/>
  <c r="DZ119" i="16"/>
  <c r="EA119" i="16"/>
  <c r="EG119" i="16"/>
  <c r="EJ119" i="16"/>
  <c r="ED119" i="16"/>
  <c r="EF119" i="16"/>
  <c r="EX119" i="16"/>
  <c r="EY119" i="16"/>
  <c r="FA119" i="16"/>
  <c r="FB119" i="16"/>
  <c r="FD119" i="16"/>
  <c r="FE119" i="16"/>
  <c r="FG119" i="16"/>
  <c r="FH119" i="16"/>
  <c r="FJ119" i="16"/>
  <c r="FK119" i="16"/>
  <c r="FN119" i="16"/>
  <c r="GB119" i="16"/>
  <c r="GC119" i="16"/>
  <c r="GE119" i="16"/>
  <c r="GF119" i="16"/>
  <c r="GH119" i="16"/>
  <c r="GI119" i="16"/>
  <c r="GK119" i="16"/>
  <c r="GL119" i="16"/>
  <c r="GN119" i="16"/>
  <c r="GO119" i="16"/>
  <c r="Q111" i="16"/>
  <c r="S111" i="16"/>
  <c r="E132" i="16"/>
  <c r="F132" i="16"/>
  <c r="H132" i="16"/>
  <c r="I132" i="16"/>
  <c r="K132" i="16"/>
  <c r="M132" i="16"/>
  <c r="N132" i="16"/>
  <c r="P132" i="16"/>
  <c r="Q132" i="16"/>
  <c r="S132" i="16"/>
  <c r="BL132" i="16"/>
  <c r="BM132" i="16"/>
  <c r="BO132" i="16"/>
  <c r="BP132" i="16"/>
  <c r="BR132" i="16"/>
  <c r="BS132" i="16"/>
  <c r="BU132" i="16"/>
  <c r="BV132" i="16"/>
  <c r="BX132" i="16"/>
  <c r="BY132" i="16"/>
  <c r="CB132" i="16"/>
  <c r="AH132" i="16"/>
  <c r="AI132" i="16"/>
  <c r="AK132" i="16"/>
  <c r="AL132" i="16"/>
  <c r="AN132" i="16"/>
  <c r="AO132" i="16"/>
  <c r="AQ132" i="16"/>
  <c r="AR132" i="16"/>
  <c r="AT132" i="16"/>
  <c r="AU132" i="16"/>
  <c r="AX132" i="16"/>
  <c r="CP132" i="16"/>
  <c r="CQ132" i="16"/>
  <c r="CS132" i="16"/>
  <c r="CT132" i="16"/>
  <c r="CV132" i="16"/>
  <c r="CW132" i="16"/>
  <c r="CY132" i="16"/>
  <c r="CZ132" i="16"/>
  <c r="DB132" i="16"/>
  <c r="DC132" i="16"/>
  <c r="DF132" i="16"/>
  <c r="DT132" i="16"/>
  <c r="DU132" i="16"/>
  <c r="DW132" i="16"/>
  <c r="DX132" i="16"/>
  <c r="DZ132" i="16"/>
  <c r="EA132" i="16"/>
  <c r="EG132" i="16"/>
  <c r="EJ132" i="16"/>
  <c r="ED132" i="16"/>
  <c r="EF132" i="16"/>
  <c r="EX132" i="16"/>
  <c r="EY132" i="16"/>
  <c r="FA132" i="16"/>
  <c r="FB132" i="16"/>
  <c r="FD132" i="16"/>
  <c r="FE132" i="16"/>
  <c r="FG132" i="16"/>
  <c r="FH132" i="16"/>
  <c r="FJ132" i="16"/>
  <c r="FK132" i="16"/>
  <c r="FN132" i="16"/>
  <c r="GB132" i="16"/>
  <c r="GC132" i="16"/>
  <c r="GE132" i="16"/>
  <c r="GF132" i="16"/>
  <c r="GH132" i="16"/>
  <c r="GI132" i="16"/>
  <c r="GK132" i="16"/>
  <c r="GL132" i="16"/>
  <c r="GN132" i="16"/>
  <c r="GO132" i="16"/>
  <c r="GR132" i="16"/>
  <c r="C132" i="16"/>
  <c r="CP127" i="16"/>
  <c r="CQ127" i="16"/>
  <c r="CS127" i="16"/>
  <c r="CT127" i="16"/>
  <c r="CV127" i="16"/>
  <c r="CW127" i="16"/>
  <c r="CY127" i="16"/>
  <c r="CZ127" i="16"/>
  <c r="DB127" i="16"/>
  <c r="DC127" i="16"/>
  <c r="DF127" i="16"/>
  <c r="DT127" i="16"/>
  <c r="DU127" i="16"/>
  <c r="DW127" i="16"/>
  <c r="DX127" i="16"/>
  <c r="DZ127" i="16"/>
  <c r="EA127" i="16"/>
  <c r="EG127" i="16"/>
  <c r="EL139" i="16" l="1"/>
  <c r="L139" i="23"/>
  <c r="R139" i="23"/>
  <c r="T139" i="23"/>
  <c r="O139" i="23"/>
  <c r="H139" i="23"/>
  <c r="K139" i="23"/>
  <c r="C139" i="23"/>
  <c r="F139" i="23"/>
  <c r="I139" i="23"/>
  <c r="N139" i="23"/>
  <c r="E139" i="23"/>
  <c r="V139" i="23"/>
  <c r="U159" i="4"/>
  <c r="V139" i="16"/>
  <c r="AZ139" i="16"/>
  <c r="GT139" i="16"/>
  <c r="FP139" i="16"/>
  <c r="DH139" i="16"/>
  <c r="CD139" i="16"/>
  <c r="GB5" i="16"/>
  <c r="GC5" i="16"/>
  <c r="GE5" i="16"/>
  <c r="GF5" i="16"/>
  <c r="GH5" i="16"/>
  <c r="GI5" i="16"/>
  <c r="GK5" i="16"/>
  <c r="GL5" i="16"/>
  <c r="GN5" i="16"/>
  <c r="GO5" i="16"/>
  <c r="GR5" i="16"/>
  <c r="GO108" i="16"/>
  <c r="FK108" i="16"/>
  <c r="DC58" i="16"/>
  <c r="DC48" i="16" s="1"/>
  <c r="AU130" i="16"/>
  <c r="AU127" i="16"/>
  <c r="AU125" i="16"/>
  <c r="AU123" i="16"/>
  <c r="AU98" i="16"/>
  <c r="AU85" i="16"/>
  <c r="AU79" i="16"/>
  <c r="AU75" i="16"/>
  <c r="AU71" i="16"/>
  <c r="AU67" i="16"/>
  <c r="AU60" i="16"/>
  <c r="AU21" i="16"/>
  <c r="AU17" i="16"/>
  <c r="AU14" i="16"/>
  <c r="AU12" i="16"/>
  <c r="Q58" i="16"/>
  <c r="HS58" i="16" s="1"/>
  <c r="GN135" i="16"/>
  <c r="GN130" i="16"/>
  <c r="GL130" i="16"/>
  <c r="GN127" i="16"/>
  <c r="GL127" i="16"/>
  <c r="GN125" i="16"/>
  <c r="GL125" i="16"/>
  <c r="GN123" i="16"/>
  <c r="GL123" i="16"/>
  <c r="GN98" i="16"/>
  <c r="GL98" i="16"/>
  <c r="GN85" i="16"/>
  <c r="GL85" i="16"/>
  <c r="GN79" i="16"/>
  <c r="GL79" i="16"/>
  <c r="GN75" i="16"/>
  <c r="GL75" i="16"/>
  <c r="GN71" i="16"/>
  <c r="GL71" i="16"/>
  <c r="GN67" i="16"/>
  <c r="GL67" i="16"/>
  <c r="GN60" i="16"/>
  <c r="GL60" i="16"/>
  <c r="GN21" i="16"/>
  <c r="GL21" i="16"/>
  <c r="GN17" i="16"/>
  <c r="GL17" i="16"/>
  <c r="GN14" i="16"/>
  <c r="GL14" i="16"/>
  <c r="GN12" i="16"/>
  <c r="GL12" i="16"/>
  <c r="FJ135" i="16"/>
  <c r="FJ130" i="16"/>
  <c r="FH130" i="16"/>
  <c r="FJ127" i="16"/>
  <c r="FH127" i="16"/>
  <c r="FJ125" i="16"/>
  <c r="FH125" i="16"/>
  <c r="FJ123" i="16"/>
  <c r="FH123" i="16"/>
  <c r="FJ98" i="16"/>
  <c r="FH98" i="16"/>
  <c r="FJ85" i="16"/>
  <c r="FH85" i="16"/>
  <c r="FJ79" i="16"/>
  <c r="FH79" i="16"/>
  <c r="FJ75" i="16"/>
  <c r="FH75" i="16"/>
  <c r="FJ71" i="16"/>
  <c r="FH71" i="16"/>
  <c r="FJ67" i="16"/>
  <c r="FH67" i="16"/>
  <c r="FJ60" i="16"/>
  <c r="FH60" i="16"/>
  <c r="FJ21" i="16"/>
  <c r="FH21" i="16"/>
  <c r="FJ17" i="16"/>
  <c r="FH17" i="16"/>
  <c r="FJ14" i="16"/>
  <c r="FH14" i="16"/>
  <c r="FJ12" i="16"/>
  <c r="FH12" i="16"/>
  <c r="FJ5" i="16"/>
  <c r="FH5" i="16"/>
  <c r="EJ135" i="16"/>
  <c r="EJ130" i="16"/>
  <c r="EG130" i="16"/>
  <c r="EJ127" i="16"/>
  <c r="EJ125" i="16"/>
  <c r="EG125" i="16"/>
  <c r="EJ123" i="16"/>
  <c r="EG123" i="16"/>
  <c r="EJ98" i="16"/>
  <c r="EG98" i="16"/>
  <c r="EJ85" i="16"/>
  <c r="EG85" i="16"/>
  <c r="EJ79" i="16"/>
  <c r="EG79" i="16"/>
  <c r="EJ75" i="16"/>
  <c r="EG75" i="16"/>
  <c r="EJ71" i="16"/>
  <c r="EG71" i="16"/>
  <c r="EJ67" i="16"/>
  <c r="EG67" i="16"/>
  <c r="EJ60" i="16"/>
  <c r="EG60" i="16"/>
  <c r="EJ21" i="16"/>
  <c r="EG21" i="16"/>
  <c r="EJ17" i="16"/>
  <c r="EG17" i="16"/>
  <c r="EJ14" i="16"/>
  <c r="EG14" i="16"/>
  <c r="EJ12" i="16"/>
  <c r="EG12" i="16"/>
  <c r="EJ5" i="16"/>
  <c r="EG5" i="16"/>
  <c r="DB135" i="16"/>
  <c r="DB130" i="16"/>
  <c r="CZ130" i="16"/>
  <c r="DB125" i="16"/>
  <c r="CZ125" i="16"/>
  <c r="DB123" i="16"/>
  <c r="CZ123" i="16"/>
  <c r="DB98" i="16"/>
  <c r="CZ98" i="16"/>
  <c r="DB85" i="16"/>
  <c r="CZ85" i="16"/>
  <c r="DB79" i="16"/>
  <c r="CZ79" i="16"/>
  <c r="DB75" i="16"/>
  <c r="CZ75" i="16"/>
  <c r="DB71" i="16"/>
  <c r="CZ71" i="16"/>
  <c r="DB67" i="16"/>
  <c r="CZ67" i="16"/>
  <c r="DB60" i="16"/>
  <c r="CZ60" i="16"/>
  <c r="DB21" i="16"/>
  <c r="CZ21" i="16"/>
  <c r="DB17" i="16"/>
  <c r="CZ17" i="16"/>
  <c r="DB14" i="16"/>
  <c r="CZ14" i="16"/>
  <c r="DB12" i="16"/>
  <c r="CZ12" i="16"/>
  <c r="DB5" i="16"/>
  <c r="CZ5" i="16"/>
  <c r="AT135" i="16"/>
  <c r="AT130" i="16"/>
  <c r="AR130" i="16"/>
  <c r="AT127" i="16"/>
  <c r="AR127" i="16"/>
  <c r="AT125" i="16"/>
  <c r="AR125" i="16"/>
  <c r="AT123" i="16"/>
  <c r="AR123" i="16"/>
  <c r="AT98" i="16"/>
  <c r="AR98" i="16"/>
  <c r="AT85" i="16"/>
  <c r="AR85" i="16"/>
  <c r="AT79" i="16"/>
  <c r="AR79" i="16"/>
  <c r="AT75" i="16"/>
  <c r="AR75" i="16"/>
  <c r="AT71" i="16"/>
  <c r="AR71" i="16"/>
  <c r="AT67" i="16"/>
  <c r="AR67" i="16"/>
  <c r="AT60" i="16"/>
  <c r="AR60" i="16"/>
  <c r="AT21" i="16"/>
  <c r="AR21" i="16"/>
  <c r="AT17" i="16"/>
  <c r="AR17" i="16"/>
  <c r="AT14" i="16"/>
  <c r="AR14" i="16"/>
  <c r="AT12" i="16"/>
  <c r="AR12" i="16"/>
  <c r="AT5" i="16"/>
  <c r="AR5" i="16"/>
  <c r="BX135" i="16"/>
  <c r="BV135" i="16"/>
  <c r="BX130" i="16"/>
  <c r="BV130" i="16"/>
  <c r="BX127" i="16"/>
  <c r="BV127" i="16"/>
  <c r="BX125" i="16"/>
  <c r="BV125" i="16"/>
  <c r="BX123" i="16"/>
  <c r="BV123" i="16"/>
  <c r="BX98" i="16"/>
  <c r="BV98" i="16"/>
  <c r="BX85" i="16"/>
  <c r="BV85" i="16"/>
  <c r="BX79" i="16"/>
  <c r="BV79" i="16"/>
  <c r="BX75" i="16"/>
  <c r="BV75" i="16"/>
  <c r="BX71" i="16"/>
  <c r="BV71" i="16"/>
  <c r="BX67" i="16"/>
  <c r="BV67" i="16"/>
  <c r="BX60" i="16"/>
  <c r="BV60" i="16"/>
  <c r="BX21" i="16"/>
  <c r="BV21" i="16"/>
  <c r="BX17" i="16"/>
  <c r="BV17" i="16"/>
  <c r="BX14" i="16"/>
  <c r="BV14" i="16"/>
  <c r="BX5" i="16"/>
  <c r="BV5" i="16"/>
  <c r="N135" i="16"/>
  <c r="P130" i="16"/>
  <c r="N130" i="16"/>
  <c r="P127" i="16"/>
  <c r="N127" i="16"/>
  <c r="P125" i="16"/>
  <c r="N125" i="16"/>
  <c r="P123" i="16"/>
  <c r="N123" i="16"/>
  <c r="P119" i="16"/>
  <c r="N119" i="16"/>
  <c r="P111" i="16"/>
  <c r="N111" i="16"/>
  <c r="P98" i="16"/>
  <c r="N98" i="16"/>
  <c r="P85" i="16"/>
  <c r="N85" i="16"/>
  <c r="P79" i="16"/>
  <c r="N79" i="16"/>
  <c r="P75" i="16"/>
  <c r="N75" i="16"/>
  <c r="P71" i="16"/>
  <c r="N71" i="16"/>
  <c r="P67" i="16"/>
  <c r="N67" i="16"/>
  <c r="P60" i="16"/>
  <c r="N60" i="16"/>
  <c r="P48" i="16"/>
  <c r="N48" i="16"/>
  <c r="P21" i="16"/>
  <c r="N21" i="16"/>
  <c r="P17" i="16"/>
  <c r="N17" i="16"/>
  <c r="P14" i="16"/>
  <c r="N14" i="16"/>
  <c r="P12" i="16"/>
  <c r="P8" i="16"/>
  <c r="N8" i="16"/>
  <c r="P5" i="16"/>
  <c r="N5" i="16"/>
  <c r="R161" i="4"/>
  <c r="Q161" i="4"/>
  <c r="HS108" i="16" l="1"/>
  <c r="Q58" i="23"/>
  <c r="Q108" i="23"/>
  <c r="U158" i="4"/>
  <c r="HS98" i="16"/>
  <c r="HS48" i="16"/>
  <c r="R93" i="4"/>
  <c r="AT122" i="16"/>
  <c r="BX122" i="16"/>
  <c r="EJ122" i="16"/>
  <c r="FH122" i="16"/>
  <c r="CZ122" i="16"/>
  <c r="FJ122" i="16"/>
  <c r="GL122" i="16"/>
  <c r="AU122" i="16"/>
  <c r="BV122" i="16"/>
  <c r="AR122" i="16"/>
  <c r="DB122" i="16"/>
  <c r="EG122" i="16"/>
  <c r="GN122" i="16"/>
  <c r="AU97" i="16"/>
  <c r="AU114" i="16"/>
  <c r="AU66" i="16"/>
  <c r="AU47" i="16"/>
  <c r="AR47" i="16"/>
  <c r="AR66" i="16"/>
  <c r="CZ47" i="16"/>
  <c r="EG4" i="16"/>
  <c r="EG47" i="16"/>
  <c r="EG66" i="16"/>
  <c r="FH66" i="16"/>
  <c r="FH97" i="16"/>
  <c r="GL47" i="16"/>
  <c r="FJ47" i="16"/>
  <c r="FJ66" i="16"/>
  <c r="GN47" i="16"/>
  <c r="FJ114" i="16"/>
  <c r="GN114" i="16"/>
  <c r="N4" i="16"/>
  <c r="N66" i="16"/>
  <c r="BV47" i="16"/>
  <c r="BV66" i="16"/>
  <c r="BV97" i="16"/>
  <c r="EG97" i="16"/>
  <c r="EJ114" i="16"/>
  <c r="N47" i="16"/>
  <c r="N114" i="16"/>
  <c r="FH4" i="16"/>
  <c r="P97" i="16"/>
  <c r="CZ66" i="16"/>
  <c r="CZ97" i="16"/>
  <c r="EJ47" i="16"/>
  <c r="FH47" i="16"/>
  <c r="GL66" i="16"/>
  <c r="GL4" i="16"/>
  <c r="DB114" i="16"/>
  <c r="GN4" i="16"/>
  <c r="GN97" i="16"/>
  <c r="GL114" i="16"/>
  <c r="DB47" i="16"/>
  <c r="GN66" i="16"/>
  <c r="GL97" i="16"/>
  <c r="BX97" i="16"/>
  <c r="FJ4" i="16"/>
  <c r="FH114" i="16"/>
  <c r="BX4" i="16"/>
  <c r="FJ97" i="16"/>
  <c r="DB4" i="16"/>
  <c r="EJ4" i="16"/>
  <c r="EJ97" i="16"/>
  <c r="EG114" i="16"/>
  <c r="BX47" i="16"/>
  <c r="AT114" i="16"/>
  <c r="CZ4" i="16"/>
  <c r="EJ66" i="16"/>
  <c r="AR4" i="16"/>
  <c r="AT66" i="16"/>
  <c r="DB97" i="16"/>
  <c r="CZ114" i="16"/>
  <c r="AT47" i="16"/>
  <c r="AR97" i="16"/>
  <c r="DB66" i="16"/>
  <c r="N97" i="16"/>
  <c r="P114" i="16"/>
  <c r="AT97" i="16"/>
  <c r="AR114" i="16"/>
  <c r="P47" i="16"/>
  <c r="AT4" i="16"/>
  <c r="BV4" i="16"/>
  <c r="BV114" i="16"/>
  <c r="BX66" i="16"/>
  <c r="BX114" i="16"/>
  <c r="P4" i="16"/>
  <c r="N122" i="16"/>
  <c r="P66" i="16"/>
  <c r="P122" i="16"/>
  <c r="R67" i="4"/>
  <c r="R25" i="4"/>
  <c r="R16" i="4"/>
  <c r="R80" i="4"/>
  <c r="R5" i="4"/>
  <c r="R151" i="4"/>
  <c r="R130" i="4"/>
  <c r="Q93" i="4"/>
  <c r="Q80" i="4"/>
  <c r="Q67" i="4"/>
  <c r="Q16" i="4"/>
  <c r="Q25" i="4"/>
  <c r="Q5" i="4"/>
  <c r="Q151" i="4"/>
  <c r="Q130" i="4"/>
  <c r="FN21" i="16"/>
  <c r="GB21" i="16"/>
  <c r="GC21" i="16"/>
  <c r="GE21" i="16"/>
  <c r="GF21" i="16"/>
  <c r="GH21" i="16"/>
  <c r="GI21" i="16"/>
  <c r="GK21" i="16"/>
  <c r="GO21" i="16"/>
  <c r="GR21" i="16"/>
  <c r="FK21" i="16"/>
  <c r="GO130" i="16"/>
  <c r="GO127" i="16"/>
  <c r="GO125" i="16"/>
  <c r="GO123" i="16"/>
  <c r="GO98" i="16"/>
  <c r="GO85" i="16"/>
  <c r="GO79" i="16"/>
  <c r="GO75" i="16"/>
  <c r="GO71" i="16"/>
  <c r="GO67" i="16"/>
  <c r="GO60" i="16"/>
  <c r="GO17" i="16"/>
  <c r="GO14" i="16"/>
  <c r="GO12" i="16"/>
  <c r="FK130" i="16"/>
  <c r="FK127" i="16"/>
  <c r="FK125" i="16"/>
  <c r="FK123" i="16"/>
  <c r="FK98" i="16"/>
  <c r="FK85" i="16"/>
  <c r="FK79" i="16"/>
  <c r="FK75" i="16"/>
  <c r="FK71" i="16"/>
  <c r="FK67" i="16"/>
  <c r="FK60" i="16"/>
  <c r="FK17" i="16"/>
  <c r="FK14" i="16"/>
  <c r="FK12" i="16"/>
  <c r="FK5" i="16"/>
  <c r="ED130" i="16"/>
  <c r="ED127" i="16"/>
  <c r="ED125" i="16"/>
  <c r="ED123" i="16"/>
  <c r="ED98" i="16"/>
  <c r="ED85" i="16"/>
  <c r="ED79" i="16"/>
  <c r="ED75" i="16"/>
  <c r="ED71" i="16"/>
  <c r="ED67" i="16"/>
  <c r="ED60" i="16"/>
  <c r="ED21" i="16"/>
  <c r="ED17" i="16"/>
  <c r="ED14" i="16"/>
  <c r="ED12" i="16"/>
  <c r="ED5" i="16"/>
  <c r="DC130" i="16"/>
  <c r="DC125" i="16"/>
  <c r="DC123" i="16"/>
  <c r="DC98" i="16"/>
  <c r="DC85" i="16"/>
  <c r="DC79" i="16"/>
  <c r="DC75" i="16"/>
  <c r="DC71" i="16"/>
  <c r="DC67" i="16"/>
  <c r="DC60" i="16"/>
  <c r="DC21" i="16"/>
  <c r="DC17" i="16"/>
  <c r="DC14" i="16"/>
  <c r="DC12" i="16"/>
  <c r="DC5" i="16"/>
  <c r="AU5" i="16"/>
  <c r="BY135" i="16"/>
  <c r="BY130" i="16"/>
  <c r="BY127" i="16"/>
  <c r="BY125" i="16"/>
  <c r="BY123" i="16"/>
  <c r="BY98" i="16"/>
  <c r="BY85" i="16"/>
  <c r="BY79" i="16"/>
  <c r="BY75" i="16"/>
  <c r="BY71" i="16"/>
  <c r="BY67" i="16"/>
  <c r="BY60" i="16"/>
  <c r="BY21" i="16"/>
  <c r="BY17" i="16"/>
  <c r="BY14" i="16"/>
  <c r="BY5" i="16"/>
  <c r="Q127" i="16"/>
  <c r="Q135" i="16"/>
  <c r="Q130" i="16"/>
  <c r="Q125" i="16"/>
  <c r="Q123" i="16"/>
  <c r="Q98" i="16"/>
  <c r="Q85" i="16"/>
  <c r="Q79" i="16"/>
  <c r="Q75" i="16"/>
  <c r="Q71" i="16"/>
  <c r="Q67" i="16"/>
  <c r="Q60" i="16"/>
  <c r="Q48" i="16"/>
  <c r="Q21" i="16"/>
  <c r="Q17" i="16"/>
  <c r="Q14" i="16"/>
  <c r="Q12" i="16"/>
  <c r="Q5" i="16"/>
  <c r="M130" i="16"/>
  <c r="M127" i="16"/>
  <c r="M125" i="16"/>
  <c r="M123" i="16"/>
  <c r="M119" i="16"/>
  <c r="M111" i="16"/>
  <c r="M98" i="16"/>
  <c r="M85" i="16"/>
  <c r="M79" i="16"/>
  <c r="M75" i="16"/>
  <c r="M71" i="16"/>
  <c r="M67" i="16"/>
  <c r="M60" i="16"/>
  <c r="M48" i="16"/>
  <c r="M21" i="16"/>
  <c r="M17" i="16"/>
  <c r="M14" i="16"/>
  <c r="M12" i="16"/>
  <c r="M8" i="16"/>
  <c r="M5" i="16"/>
  <c r="FJ139" i="16" l="1"/>
  <c r="HS47" i="16"/>
  <c r="Q48" i="23"/>
  <c r="HS97" i="16"/>
  <c r="HS139" i="16" s="1"/>
  <c r="Q98" i="23"/>
  <c r="Q122" i="16"/>
  <c r="GO122" i="16"/>
  <c r="ED122" i="16"/>
  <c r="EG139" i="16"/>
  <c r="N139" i="16"/>
  <c r="BY122" i="16"/>
  <c r="DC122" i="16"/>
  <c r="FK122" i="16"/>
  <c r="EJ139" i="16"/>
  <c r="BV139" i="16"/>
  <c r="FH139" i="16"/>
  <c r="P139" i="16"/>
  <c r="BX139" i="16"/>
  <c r="AT139" i="16"/>
  <c r="AR139" i="16"/>
  <c r="DB139" i="16"/>
  <c r="GN139" i="16"/>
  <c r="CZ139" i="16"/>
  <c r="GL139" i="16"/>
  <c r="R159" i="4"/>
  <c r="Q159" i="4"/>
  <c r="FK4" i="16"/>
  <c r="GO97" i="16"/>
  <c r="GO114" i="16"/>
  <c r="GO47" i="16"/>
  <c r="FK66" i="16"/>
  <c r="FK97" i="16"/>
  <c r="FK114" i="16"/>
  <c r="GO4" i="16"/>
  <c r="GO66" i="16"/>
  <c r="FK47" i="16"/>
  <c r="ED114" i="16"/>
  <c r="ED4" i="16"/>
  <c r="ED97" i="16"/>
  <c r="ED47" i="16"/>
  <c r="ED66" i="16"/>
  <c r="DC97" i="16"/>
  <c r="Q97" i="16"/>
  <c r="DC66" i="16"/>
  <c r="DC4" i="16"/>
  <c r="DC114" i="16"/>
  <c r="AU4" i="16"/>
  <c r="AU139" i="16" s="1"/>
  <c r="DC47" i="16"/>
  <c r="BY47" i="16"/>
  <c r="Q47" i="16"/>
  <c r="M47" i="16"/>
  <c r="M66" i="16"/>
  <c r="BY114" i="16"/>
  <c r="BY97" i="16"/>
  <c r="BY4" i="16"/>
  <c r="BY66" i="16"/>
  <c r="M122" i="16"/>
  <c r="Q4" i="16"/>
  <c r="M97" i="16"/>
  <c r="M114" i="16"/>
  <c r="M4" i="16"/>
  <c r="Q66" i="16"/>
  <c r="Q114" i="16"/>
  <c r="Q139" i="23" l="1"/>
  <c r="Q97" i="23"/>
  <c r="Q47" i="23"/>
  <c r="Q158" i="4"/>
  <c r="R158" i="4"/>
  <c r="Q139" i="16"/>
  <c r="GO139" i="16"/>
  <c r="DC139" i="16"/>
  <c r="ED139" i="16"/>
  <c r="FK139" i="16"/>
  <c r="BY139" i="16"/>
  <c r="M139" i="16"/>
  <c r="N161" i="4" l="1"/>
  <c r="N16" i="4" l="1"/>
  <c r="N93" i="4"/>
  <c r="N80" i="4"/>
  <c r="N5" i="4"/>
  <c r="N25" i="4"/>
  <c r="N67" i="4"/>
  <c r="N130" i="4"/>
  <c r="N151" i="4"/>
  <c r="GR130" i="16"/>
  <c r="GR127" i="16"/>
  <c r="GR125" i="16"/>
  <c r="GR123" i="16"/>
  <c r="GR98" i="16"/>
  <c r="GR85" i="16"/>
  <c r="GR79" i="16"/>
  <c r="GR75" i="16"/>
  <c r="GR71" i="16"/>
  <c r="GR67" i="16"/>
  <c r="GR60" i="16"/>
  <c r="GR17" i="16"/>
  <c r="GR14" i="16"/>
  <c r="GR12" i="16"/>
  <c r="FN135" i="16"/>
  <c r="FN130" i="16"/>
  <c r="FN127" i="16"/>
  <c r="FN125" i="16"/>
  <c r="FN123" i="16"/>
  <c r="FN98" i="16"/>
  <c r="FN85" i="16"/>
  <c r="FN79" i="16"/>
  <c r="FN75" i="16"/>
  <c r="FN71" i="16"/>
  <c r="FN67" i="16"/>
  <c r="FN60" i="16"/>
  <c r="FN17" i="16"/>
  <c r="FN14" i="16"/>
  <c r="FN12" i="16"/>
  <c r="FN5" i="16"/>
  <c r="EF135" i="16"/>
  <c r="EF130" i="16"/>
  <c r="EF127" i="16"/>
  <c r="EF125" i="16"/>
  <c r="EF123" i="16"/>
  <c r="EF98" i="16"/>
  <c r="EF85" i="16"/>
  <c r="EF79" i="16"/>
  <c r="EF75" i="16"/>
  <c r="EF71" i="16"/>
  <c r="EF67" i="16"/>
  <c r="EF60" i="16"/>
  <c r="EF21" i="16"/>
  <c r="EF17" i="16"/>
  <c r="EF14" i="16"/>
  <c r="EF12" i="16"/>
  <c r="EF5" i="16"/>
  <c r="DF135" i="16"/>
  <c r="DF130" i="16"/>
  <c r="DF125" i="16"/>
  <c r="DF123" i="16"/>
  <c r="DF98" i="16"/>
  <c r="DF85" i="16"/>
  <c r="DF79" i="16"/>
  <c r="DF75" i="16"/>
  <c r="DF71" i="16"/>
  <c r="DF67" i="16"/>
  <c r="DF60" i="16"/>
  <c r="DF21" i="16"/>
  <c r="DF17" i="16"/>
  <c r="DF14" i="16"/>
  <c r="DF12" i="16"/>
  <c r="DF5" i="16"/>
  <c r="AX135" i="16"/>
  <c r="AX130" i="16"/>
  <c r="AX127" i="16"/>
  <c r="AX125" i="16"/>
  <c r="AX123" i="16"/>
  <c r="AX98" i="16"/>
  <c r="AX85" i="16"/>
  <c r="AX79" i="16"/>
  <c r="AX75" i="16"/>
  <c r="AX71" i="16"/>
  <c r="AX67" i="16"/>
  <c r="AX60" i="16"/>
  <c r="AX21" i="16"/>
  <c r="AX17" i="16"/>
  <c r="AX14" i="16"/>
  <c r="AX12" i="16"/>
  <c r="AX5" i="16"/>
  <c r="CP5" i="16"/>
  <c r="CP12" i="16"/>
  <c r="CP14" i="16"/>
  <c r="CP17" i="16"/>
  <c r="CP21" i="16"/>
  <c r="CP60" i="16"/>
  <c r="CP67" i="16"/>
  <c r="CP71" i="16"/>
  <c r="CP75" i="16"/>
  <c r="CP79" i="16"/>
  <c r="CP85" i="16"/>
  <c r="CP98" i="16"/>
  <c r="CP123" i="16"/>
  <c r="CP125" i="16"/>
  <c r="CP130" i="16"/>
  <c r="CB135" i="16"/>
  <c r="CB130" i="16"/>
  <c r="CB127" i="16"/>
  <c r="CB125" i="16"/>
  <c r="CB123" i="16"/>
  <c r="CB98" i="16"/>
  <c r="CB85" i="16"/>
  <c r="CB79" i="16"/>
  <c r="CB75" i="16"/>
  <c r="CB71" i="16"/>
  <c r="CB67" i="16"/>
  <c r="CB60" i="16"/>
  <c r="CB21" i="16"/>
  <c r="CB17" i="16"/>
  <c r="CB14" i="16"/>
  <c r="CB5" i="16"/>
  <c r="S130" i="16"/>
  <c r="S127" i="16"/>
  <c r="S125" i="16"/>
  <c r="S123" i="16"/>
  <c r="S98" i="16"/>
  <c r="S85" i="16"/>
  <c r="S79" i="16"/>
  <c r="S75" i="16"/>
  <c r="S71" i="16"/>
  <c r="S67" i="16"/>
  <c r="S60" i="16"/>
  <c r="S48" i="16"/>
  <c r="S21" i="16"/>
  <c r="S17" i="16"/>
  <c r="S14" i="16"/>
  <c r="S12" i="16"/>
  <c r="S5" i="16"/>
  <c r="CB122" i="16" l="1"/>
  <c r="FN122" i="16"/>
  <c r="S122" i="16"/>
  <c r="EF122" i="16"/>
  <c r="AX122" i="16"/>
  <c r="DF122" i="16"/>
  <c r="GR122" i="16"/>
  <c r="CP122" i="16"/>
  <c r="N159" i="4"/>
  <c r="CB97" i="16"/>
  <c r="AX114" i="16"/>
  <c r="FN47" i="16"/>
  <c r="GR114" i="16"/>
  <c r="CB47" i="16"/>
  <c r="CP114" i="16"/>
  <c r="GR97" i="16"/>
  <c r="GR66" i="16"/>
  <c r="DF47" i="16"/>
  <c r="CP66" i="16"/>
  <c r="AX47" i="16"/>
  <c r="DF114" i="16"/>
  <c r="AX4" i="16"/>
  <c r="EF4" i="16"/>
  <c r="EF66" i="16"/>
  <c r="CP47" i="16"/>
  <c r="AX97" i="16"/>
  <c r="EF97" i="16"/>
  <c r="FN114" i="16"/>
  <c r="CB114" i="16"/>
  <c r="CP97" i="16"/>
  <c r="AX66" i="16"/>
  <c r="DF4" i="16"/>
  <c r="EF47" i="16"/>
  <c r="FN97" i="16"/>
  <c r="DF66" i="16"/>
  <c r="S47" i="16"/>
  <c r="CP4" i="16"/>
  <c r="DF97" i="16"/>
  <c r="EF114" i="16"/>
  <c r="FN4" i="16"/>
  <c r="GR47" i="16"/>
  <c r="FN66" i="16"/>
  <c r="GR4" i="16"/>
  <c r="S4" i="16"/>
  <c r="S97" i="16"/>
  <c r="S114" i="16"/>
  <c r="CB4" i="16"/>
  <c r="S66" i="16"/>
  <c r="CB66" i="16"/>
  <c r="P161" i="4"/>
  <c r="P151" i="4"/>
  <c r="P93" i="4"/>
  <c r="P80" i="4"/>
  <c r="P25" i="4"/>
  <c r="P16" i="4"/>
  <c r="N158" i="4" l="1"/>
  <c r="FN139" i="16"/>
  <c r="S139" i="16"/>
  <c r="EF139" i="16"/>
  <c r="DF139" i="16"/>
  <c r="GR139" i="16"/>
  <c r="AX139" i="16"/>
  <c r="CB139" i="16"/>
  <c r="CP139" i="16"/>
  <c r="P67" i="4"/>
  <c r="P130" i="4"/>
  <c r="P5" i="4"/>
  <c r="P159" i="4" l="1"/>
  <c r="P158" i="4" l="1"/>
  <c r="GE130" i="16"/>
  <c r="GC130" i="16"/>
  <c r="GB130" i="16"/>
  <c r="GE127" i="16"/>
  <c r="GC127" i="16"/>
  <c r="GB127" i="16"/>
  <c r="GE125" i="16"/>
  <c r="GC125" i="16"/>
  <c r="GB125" i="16"/>
  <c r="GE123" i="16"/>
  <c r="GC123" i="16"/>
  <c r="GB123" i="16"/>
  <c r="GE98" i="16"/>
  <c r="GC98" i="16"/>
  <c r="GB98" i="16"/>
  <c r="GE85" i="16"/>
  <c r="GC85" i="16"/>
  <c r="GB85" i="16"/>
  <c r="GE79" i="16"/>
  <c r="GC79" i="16"/>
  <c r="GB79" i="16"/>
  <c r="GE75" i="16"/>
  <c r="GC75" i="16"/>
  <c r="GB75" i="16"/>
  <c r="GE71" i="16"/>
  <c r="GC71" i="16"/>
  <c r="GB71" i="16"/>
  <c r="GE67" i="16"/>
  <c r="GC67" i="16"/>
  <c r="GB67" i="16"/>
  <c r="GE60" i="16"/>
  <c r="GC60" i="16"/>
  <c r="GB60" i="16"/>
  <c r="GE17" i="16"/>
  <c r="GC17" i="16"/>
  <c r="GB17" i="16"/>
  <c r="GE14" i="16"/>
  <c r="GC14" i="16"/>
  <c r="GB14" i="16"/>
  <c r="GE12" i="16"/>
  <c r="GC12" i="16"/>
  <c r="GB12" i="16"/>
  <c r="FA130" i="16"/>
  <c r="EY130" i="16"/>
  <c r="EX130" i="16"/>
  <c r="FA127" i="16"/>
  <c r="EY127" i="16"/>
  <c r="EX127" i="16"/>
  <c r="FA125" i="16"/>
  <c r="EY125" i="16"/>
  <c r="EX125" i="16"/>
  <c r="FA123" i="16"/>
  <c r="EY123" i="16"/>
  <c r="EX123" i="16"/>
  <c r="FA98" i="16"/>
  <c r="EY98" i="16"/>
  <c r="EX98" i="16"/>
  <c r="FA85" i="16"/>
  <c r="EY85" i="16"/>
  <c r="EX85" i="16"/>
  <c r="FA79" i="16"/>
  <c r="EY79" i="16"/>
  <c r="EX79" i="16"/>
  <c r="FA75" i="16"/>
  <c r="EY75" i="16"/>
  <c r="EX75" i="16"/>
  <c r="FA71" i="16"/>
  <c r="EY71" i="16"/>
  <c r="EX71" i="16"/>
  <c r="FA67" i="16"/>
  <c r="EY67" i="16"/>
  <c r="EX67" i="16"/>
  <c r="FA60" i="16"/>
  <c r="EY60" i="16"/>
  <c r="EX60" i="16"/>
  <c r="FA21" i="16"/>
  <c r="EY21" i="16"/>
  <c r="EX21" i="16"/>
  <c r="FA17" i="16"/>
  <c r="EY17" i="16"/>
  <c r="EX17" i="16"/>
  <c r="FA14" i="16"/>
  <c r="EY14" i="16"/>
  <c r="EX14" i="16"/>
  <c r="FA12" i="16"/>
  <c r="EY12" i="16"/>
  <c r="EX12" i="16"/>
  <c r="FA5" i="16"/>
  <c r="EY5" i="16"/>
  <c r="EX5" i="16"/>
  <c r="DW130" i="16"/>
  <c r="DU130" i="16"/>
  <c r="DT130" i="16"/>
  <c r="DW125" i="16"/>
  <c r="DU125" i="16"/>
  <c r="DT125" i="16"/>
  <c r="DW123" i="16"/>
  <c r="DU123" i="16"/>
  <c r="DT123" i="16"/>
  <c r="DW98" i="16"/>
  <c r="DU98" i="16"/>
  <c r="DT98" i="16"/>
  <c r="DW85" i="16"/>
  <c r="DU85" i="16"/>
  <c r="DT85" i="16"/>
  <c r="DW79" i="16"/>
  <c r="DU79" i="16"/>
  <c r="DT79" i="16"/>
  <c r="DW75" i="16"/>
  <c r="DU75" i="16"/>
  <c r="DT75" i="16"/>
  <c r="DW71" i="16"/>
  <c r="DU71" i="16"/>
  <c r="DT71" i="16"/>
  <c r="DW67" i="16"/>
  <c r="DU67" i="16"/>
  <c r="DT67" i="16"/>
  <c r="DW60" i="16"/>
  <c r="DU60" i="16"/>
  <c r="DT60" i="16"/>
  <c r="DW21" i="16"/>
  <c r="DU21" i="16"/>
  <c r="DT21" i="16"/>
  <c r="DW17" i="16"/>
  <c r="DU17" i="16"/>
  <c r="DT17" i="16"/>
  <c r="DW14" i="16"/>
  <c r="DU14" i="16"/>
  <c r="DT14" i="16"/>
  <c r="DW12" i="16"/>
  <c r="DU12" i="16"/>
  <c r="DT12" i="16"/>
  <c r="DW5" i="16"/>
  <c r="DU5" i="16"/>
  <c r="DT5" i="16"/>
  <c r="GK135" i="16"/>
  <c r="GI135" i="16"/>
  <c r="FG135" i="16"/>
  <c r="FE135" i="16"/>
  <c r="EA135" i="16"/>
  <c r="CY135" i="16"/>
  <c r="CW135" i="16"/>
  <c r="AQ135" i="16"/>
  <c r="AO135" i="16"/>
  <c r="BU135" i="16"/>
  <c r="BS135" i="16"/>
  <c r="BR135" i="16"/>
  <c r="BP135" i="16"/>
  <c r="BO135" i="16"/>
  <c r="K135" i="16"/>
  <c r="I135" i="16"/>
  <c r="H135" i="16"/>
  <c r="F135" i="16"/>
  <c r="GK130" i="16"/>
  <c r="GI130" i="16"/>
  <c r="GH130" i="16"/>
  <c r="GF130" i="16"/>
  <c r="FG130" i="16"/>
  <c r="FE130" i="16"/>
  <c r="FD130" i="16"/>
  <c r="FB130" i="16"/>
  <c r="EA130" i="16"/>
  <c r="DZ130" i="16"/>
  <c r="DX130" i="16"/>
  <c r="CY130" i="16"/>
  <c r="CW130" i="16"/>
  <c r="CV130" i="16"/>
  <c r="CT130" i="16"/>
  <c r="CS130" i="16"/>
  <c r="CQ130" i="16"/>
  <c r="AQ130" i="16"/>
  <c r="AO130" i="16"/>
  <c r="AN130" i="16"/>
  <c r="AL130" i="16"/>
  <c r="AK130" i="16"/>
  <c r="AI130" i="16"/>
  <c r="AH130" i="16"/>
  <c r="BU130" i="16"/>
  <c r="BS130" i="16"/>
  <c r="BR130" i="16"/>
  <c r="BP130" i="16"/>
  <c r="BO130" i="16"/>
  <c r="BM130" i="16"/>
  <c r="BL130" i="16"/>
  <c r="K130" i="16"/>
  <c r="I130" i="16"/>
  <c r="H130" i="16"/>
  <c r="F130" i="16"/>
  <c r="E130" i="16"/>
  <c r="C130" i="16"/>
  <c r="GK127" i="16"/>
  <c r="GI127" i="16"/>
  <c r="GH127" i="16"/>
  <c r="GF127" i="16"/>
  <c r="FG127" i="16"/>
  <c r="FE127" i="16"/>
  <c r="FD127" i="16"/>
  <c r="FB127" i="16"/>
  <c r="AQ127" i="16"/>
  <c r="AO127" i="16"/>
  <c r="AN127" i="16"/>
  <c r="AL127" i="16"/>
  <c r="AK127" i="16"/>
  <c r="AI127" i="16"/>
  <c r="AH127" i="16"/>
  <c r="BU127" i="16"/>
  <c r="BS127" i="16"/>
  <c r="BR127" i="16"/>
  <c r="BP127" i="16"/>
  <c r="BO127" i="16"/>
  <c r="BM127" i="16"/>
  <c r="BL127" i="16"/>
  <c r="K127" i="16"/>
  <c r="I127" i="16"/>
  <c r="H127" i="16"/>
  <c r="F127" i="16"/>
  <c r="E127" i="16"/>
  <c r="C127" i="16"/>
  <c r="GK125" i="16"/>
  <c r="GI125" i="16"/>
  <c r="GH125" i="16"/>
  <c r="GF125" i="16"/>
  <c r="FG125" i="16"/>
  <c r="FE125" i="16"/>
  <c r="FD125" i="16"/>
  <c r="FB125" i="16"/>
  <c r="EA125" i="16"/>
  <c r="DZ125" i="16"/>
  <c r="DX125" i="16"/>
  <c r="CY125" i="16"/>
  <c r="CW125" i="16"/>
  <c r="CV125" i="16"/>
  <c r="CT125" i="16"/>
  <c r="CS125" i="16"/>
  <c r="CQ125" i="16"/>
  <c r="AQ125" i="16"/>
  <c r="AO125" i="16"/>
  <c r="AN125" i="16"/>
  <c r="AL125" i="16"/>
  <c r="AK125" i="16"/>
  <c r="AI125" i="16"/>
  <c r="AH125" i="16"/>
  <c r="BU125" i="16"/>
  <c r="BS125" i="16"/>
  <c r="BR125" i="16"/>
  <c r="BP125" i="16"/>
  <c r="BO125" i="16"/>
  <c r="BM125" i="16"/>
  <c r="BL125" i="16"/>
  <c r="K125" i="16"/>
  <c r="I125" i="16"/>
  <c r="H125" i="16"/>
  <c r="F125" i="16"/>
  <c r="E125" i="16"/>
  <c r="C125" i="16"/>
  <c r="GK123" i="16"/>
  <c r="GI123" i="16"/>
  <c r="GH123" i="16"/>
  <c r="GF123" i="16"/>
  <c r="FG123" i="16"/>
  <c r="FE123" i="16"/>
  <c r="FD123" i="16"/>
  <c r="FB123" i="16"/>
  <c r="EA123" i="16"/>
  <c r="DZ123" i="16"/>
  <c r="DX123" i="16"/>
  <c r="CY123" i="16"/>
  <c r="CW123" i="16"/>
  <c r="CV123" i="16"/>
  <c r="CT123" i="16"/>
  <c r="CS123" i="16"/>
  <c r="CQ123" i="16"/>
  <c r="AQ123" i="16"/>
  <c r="AO123" i="16"/>
  <c r="AN123" i="16"/>
  <c r="AL123" i="16"/>
  <c r="AK123" i="16"/>
  <c r="AI123" i="16"/>
  <c r="AH123" i="16"/>
  <c r="BU123" i="16"/>
  <c r="BS123" i="16"/>
  <c r="BR123" i="16"/>
  <c r="BP123" i="16"/>
  <c r="BO123" i="16"/>
  <c r="BM123" i="16"/>
  <c r="BL123" i="16"/>
  <c r="K123" i="16"/>
  <c r="I123" i="16"/>
  <c r="H123" i="16"/>
  <c r="F123" i="16"/>
  <c r="E123" i="16"/>
  <c r="C123" i="16"/>
  <c r="K119" i="16"/>
  <c r="I119" i="16"/>
  <c r="H119" i="16"/>
  <c r="F119" i="16"/>
  <c r="E119" i="16"/>
  <c r="C119" i="16"/>
  <c r="K111" i="16"/>
  <c r="I111" i="16"/>
  <c r="H111" i="16"/>
  <c r="F111" i="16"/>
  <c r="E111" i="16"/>
  <c r="C111" i="16"/>
  <c r="GK98" i="16"/>
  <c r="GI98" i="16"/>
  <c r="GH98" i="16"/>
  <c r="GF98" i="16"/>
  <c r="FG98" i="16"/>
  <c r="FE98" i="16"/>
  <c r="FD98" i="16"/>
  <c r="FB98" i="16"/>
  <c r="EA98" i="16"/>
  <c r="DZ98" i="16"/>
  <c r="DX98" i="16"/>
  <c r="CY98" i="16"/>
  <c r="CW98" i="16"/>
  <c r="CV98" i="16"/>
  <c r="CT98" i="16"/>
  <c r="CS98" i="16"/>
  <c r="CQ98" i="16"/>
  <c r="AQ98" i="16"/>
  <c r="AO98" i="16"/>
  <c r="AN98" i="16"/>
  <c r="AL98" i="16"/>
  <c r="AK98" i="16"/>
  <c r="AI98" i="16"/>
  <c r="AH98" i="16"/>
  <c r="BU98" i="16"/>
  <c r="BS98" i="16"/>
  <c r="BR98" i="16"/>
  <c r="BP98" i="16"/>
  <c r="BO98" i="16"/>
  <c r="BM98" i="16"/>
  <c r="BL98" i="16"/>
  <c r="K98" i="16"/>
  <c r="I98" i="16"/>
  <c r="H98" i="16"/>
  <c r="F98" i="16"/>
  <c r="E98" i="16"/>
  <c r="C98" i="16"/>
  <c r="GK85" i="16"/>
  <c r="GI85" i="16"/>
  <c r="GH85" i="16"/>
  <c r="GF85" i="16"/>
  <c r="FG85" i="16"/>
  <c r="FE85" i="16"/>
  <c r="FD85" i="16"/>
  <c r="FB85" i="16"/>
  <c r="EA85" i="16"/>
  <c r="DZ85" i="16"/>
  <c r="DX85" i="16"/>
  <c r="CY85" i="16"/>
  <c r="CW85" i="16"/>
  <c r="CV85" i="16"/>
  <c r="CT85" i="16"/>
  <c r="CS85" i="16"/>
  <c r="CQ85" i="16"/>
  <c r="AQ85" i="16"/>
  <c r="AO85" i="16"/>
  <c r="AN85" i="16"/>
  <c r="AL85" i="16"/>
  <c r="AK85" i="16"/>
  <c r="AI85" i="16"/>
  <c r="AH85" i="16"/>
  <c r="BU85" i="16"/>
  <c r="BS85" i="16"/>
  <c r="BR85" i="16"/>
  <c r="BP85" i="16"/>
  <c r="BO85" i="16"/>
  <c r="BM85" i="16"/>
  <c r="BL85" i="16"/>
  <c r="K85" i="16"/>
  <c r="I85" i="16"/>
  <c r="H85" i="16"/>
  <c r="F85" i="16"/>
  <c r="E85" i="16"/>
  <c r="C85" i="16"/>
  <c r="GK79" i="16"/>
  <c r="GI79" i="16"/>
  <c r="GH79" i="16"/>
  <c r="GF79" i="16"/>
  <c r="FG79" i="16"/>
  <c r="FE79" i="16"/>
  <c r="FD79" i="16"/>
  <c r="FB79" i="16"/>
  <c r="EA79" i="16"/>
  <c r="DZ79" i="16"/>
  <c r="DX79" i="16"/>
  <c r="CY79" i="16"/>
  <c r="CW79" i="16"/>
  <c r="CV79" i="16"/>
  <c r="CT79" i="16"/>
  <c r="CS79" i="16"/>
  <c r="CQ79" i="16"/>
  <c r="AQ79" i="16"/>
  <c r="AO79" i="16"/>
  <c r="AN79" i="16"/>
  <c r="AL79" i="16"/>
  <c r="AK79" i="16"/>
  <c r="AI79" i="16"/>
  <c r="AH79" i="16"/>
  <c r="BU79" i="16"/>
  <c r="BS79" i="16"/>
  <c r="BR79" i="16"/>
  <c r="BP79" i="16"/>
  <c r="BO79" i="16"/>
  <c r="BM79" i="16"/>
  <c r="BL79" i="16"/>
  <c r="K79" i="16"/>
  <c r="I79" i="16"/>
  <c r="H79" i="16"/>
  <c r="F79" i="16"/>
  <c r="E79" i="16"/>
  <c r="C79" i="16"/>
  <c r="GK75" i="16"/>
  <c r="GI75" i="16"/>
  <c r="GH75" i="16"/>
  <c r="GF75" i="16"/>
  <c r="FG75" i="16"/>
  <c r="FE75" i="16"/>
  <c r="FD75" i="16"/>
  <c r="FB75" i="16"/>
  <c r="EA75" i="16"/>
  <c r="DZ75" i="16"/>
  <c r="DX75" i="16"/>
  <c r="CY75" i="16"/>
  <c r="CW75" i="16"/>
  <c r="CV75" i="16"/>
  <c r="CT75" i="16"/>
  <c r="CS75" i="16"/>
  <c r="CQ75" i="16"/>
  <c r="AQ75" i="16"/>
  <c r="AO75" i="16"/>
  <c r="AN75" i="16"/>
  <c r="AL75" i="16"/>
  <c r="AK75" i="16"/>
  <c r="AI75" i="16"/>
  <c r="AH75" i="16"/>
  <c r="BU75" i="16"/>
  <c r="BS75" i="16"/>
  <c r="BR75" i="16"/>
  <c r="BP75" i="16"/>
  <c r="BO75" i="16"/>
  <c r="BM75" i="16"/>
  <c r="BL75" i="16"/>
  <c r="K75" i="16"/>
  <c r="I75" i="16"/>
  <c r="H75" i="16"/>
  <c r="F75" i="16"/>
  <c r="E75" i="16"/>
  <c r="C75" i="16"/>
  <c r="GK71" i="16"/>
  <c r="GI71" i="16"/>
  <c r="GH71" i="16"/>
  <c r="GF71" i="16"/>
  <c r="FG71" i="16"/>
  <c r="FE71" i="16"/>
  <c r="FD71" i="16"/>
  <c r="FB71" i="16"/>
  <c r="EA71" i="16"/>
  <c r="DZ71" i="16"/>
  <c r="DX71" i="16"/>
  <c r="CY71" i="16"/>
  <c r="CW71" i="16"/>
  <c r="CV71" i="16"/>
  <c r="CT71" i="16"/>
  <c r="CS71" i="16"/>
  <c r="CQ71" i="16"/>
  <c r="AQ71" i="16"/>
  <c r="AO71" i="16"/>
  <c r="AN71" i="16"/>
  <c r="AL71" i="16"/>
  <c r="AK71" i="16"/>
  <c r="AI71" i="16"/>
  <c r="AH71" i="16"/>
  <c r="BU71" i="16"/>
  <c r="BS71" i="16"/>
  <c r="BR71" i="16"/>
  <c r="BP71" i="16"/>
  <c r="BO71" i="16"/>
  <c r="BM71" i="16"/>
  <c r="BL71" i="16"/>
  <c r="K71" i="16"/>
  <c r="I71" i="16"/>
  <c r="H71" i="16"/>
  <c r="F71" i="16"/>
  <c r="E71" i="16"/>
  <c r="C71" i="16"/>
  <c r="GK67" i="16"/>
  <c r="GI67" i="16"/>
  <c r="GH67" i="16"/>
  <c r="GF67" i="16"/>
  <c r="FG67" i="16"/>
  <c r="FE67" i="16"/>
  <c r="FD67" i="16"/>
  <c r="FB67" i="16"/>
  <c r="EA67" i="16"/>
  <c r="DZ67" i="16"/>
  <c r="DX67" i="16"/>
  <c r="CY67" i="16"/>
  <c r="CW67" i="16"/>
  <c r="CV67" i="16"/>
  <c r="CT67" i="16"/>
  <c r="CS67" i="16"/>
  <c r="CQ67" i="16"/>
  <c r="AQ67" i="16"/>
  <c r="AO67" i="16"/>
  <c r="AN67" i="16"/>
  <c r="AL67" i="16"/>
  <c r="AK67" i="16"/>
  <c r="AI67" i="16"/>
  <c r="AH67" i="16"/>
  <c r="BU67" i="16"/>
  <c r="BS67" i="16"/>
  <c r="BR67" i="16"/>
  <c r="BP67" i="16"/>
  <c r="BO67" i="16"/>
  <c r="BM67" i="16"/>
  <c r="BL67" i="16"/>
  <c r="K67" i="16"/>
  <c r="I67" i="16"/>
  <c r="H67" i="16"/>
  <c r="F67" i="16"/>
  <c r="E67" i="16"/>
  <c r="C67" i="16"/>
  <c r="GK60" i="16"/>
  <c r="GI60" i="16"/>
  <c r="GH60" i="16"/>
  <c r="GF60" i="16"/>
  <c r="FG60" i="16"/>
  <c r="FE60" i="16"/>
  <c r="FD60" i="16"/>
  <c r="FB60" i="16"/>
  <c r="EA60" i="16"/>
  <c r="DZ60" i="16"/>
  <c r="DX60" i="16"/>
  <c r="CY60" i="16"/>
  <c r="CW60" i="16"/>
  <c r="CV60" i="16"/>
  <c r="CT60" i="16"/>
  <c r="CS60" i="16"/>
  <c r="CQ60" i="16"/>
  <c r="AQ60" i="16"/>
  <c r="AO60" i="16"/>
  <c r="AN60" i="16"/>
  <c r="AL60" i="16"/>
  <c r="AK60" i="16"/>
  <c r="AI60" i="16"/>
  <c r="AH60" i="16"/>
  <c r="BU60" i="16"/>
  <c r="BS60" i="16"/>
  <c r="BR60" i="16"/>
  <c r="BP60" i="16"/>
  <c r="BO60" i="16"/>
  <c r="BM60" i="16"/>
  <c r="BL60" i="16"/>
  <c r="K60" i="16"/>
  <c r="I60" i="16"/>
  <c r="H60" i="16"/>
  <c r="F60" i="16"/>
  <c r="E60" i="16"/>
  <c r="C60" i="16"/>
  <c r="K48" i="16"/>
  <c r="I48" i="16"/>
  <c r="H48" i="16"/>
  <c r="F48" i="16"/>
  <c r="E48" i="16"/>
  <c r="C48" i="16"/>
  <c r="FG21" i="16"/>
  <c r="FE21" i="16"/>
  <c r="FD21" i="16"/>
  <c r="FB21" i="16"/>
  <c r="EA21" i="16"/>
  <c r="DZ21" i="16"/>
  <c r="DX21" i="16"/>
  <c r="CY21" i="16"/>
  <c r="CW21" i="16"/>
  <c r="CV21" i="16"/>
  <c r="CT21" i="16"/>
  <c r="CS21" i="16"/>
  <c r="CQ21" i="16"/>
  <c r="AQ21" i="16"/>
  <c r="AO21" i="16"/>
  <c r="AN21" i="16"/>
  <c r="AL21" i="16"/>
  <c r="AK21" i="16"/>
  <c r="AI21" i="16"/>
  <c r="AH21" i="16"/>
  <c r="BU21" i="16"/>
  <c r="BS21" i="16"/>
  <c r="BR21" i="16"/>
  <c r="BP21" i="16"/>
  <c r="BO21" i="16"/>
  <c r="BM21" i="16"/>
  <c r="BL21" i="16"/>
  <c r="K21" i="16"/>
  <c r="I21" i="16"/>
  <c r="H21" i="16"/>
  <c r="F21" i="16"/>
  <c r="E21" i="16"/>
  <c r="C21" i="16"/>
  <c r="GK17" i="16"/>
  <c r="GI17" i="16"/>
  <c r="GH17" i="16"/>
  <c r="GF17" i="16"/>
  <c r="FG17" i="16"/>
  <c r="FE17" i="16"/>
  <c r="FD17" i="16"/>
  <c r="FB17" i="16"/>
  <c r="EA17" i="16"/>
  <c r="DZ17" i="16"/>
  <c r="DX17" i="16"/>
  <c r="CY17" i="16"/>
  <c r="CW17" i="16"/>
  <c r="CV17" i="16"/>
  <c r="CT17" i="16"/>
  <c r="CS17" i="16"/>
  <c r="CQ17" i="16"/>
  <c r="AQ17" i="16"/>
  <c r="AO17" i="16"/>
  <c r="AN17" i="16"/>
  <c r="AL17" i="16"/>
  <c r="AK17" i="16"/>
  <c r="AI17" i="16"/>
  <c r="AH17" i="16"/>
  <c r="BU17" i="16"/>
  <c r="BS17" i="16"/>
  <c r="BR17" i="16"/>
  <c r="BP17" i="16"/>
  <c r="BO17" i="16"/>
  <c r="BM17" i="16"/>
  <c r="BL17" i="16"/>
  <c r="K17" i="16"/>
  <c r="I17" i="16"/>
  <c r="H17" i="16"/>
  <c r="F17" i="16"/>
  <c r="E17" i="16"/>
  <c r="C17" i="16"/>
  <c r="GK14" i="16"/>
  <c r="GI14" i="16"/>
  <c r="GH14" i="16"/>
  <c r="GF14" i="16"/>
  <c r="FG14" i="16"/>
  <c r="FE14" i="16"/>
  <c r="FD14" i="16"/>
  <c r="FB14" i="16"/>
  <c r="EA14" i="16"/>
  <c r="DZ14" i="16"/>
  <c r="DX14" i="16"/>
  <c r="CY14" i="16"/>
  <c r="CW14" i="16"/>
  <c r="CV14" i="16"/>
  <c r="CT14" i="16"/>
  <c r="CS14" i="16"/>
  <c r="CQ14" i="16"/>
  <c r="AQ14" i="16"/>
  <c r="AO14" i="16"/>
  <c r="AN14" i="16"/>
  <c r="AL14" i="16"/>
  <c r="AK14" i="16"/>
  <c r="AI14" i="16"/>
  <c r="AH14" i="16"/>
  <c r="BU14" i="16"/>
  <c r="BS14" i="16"/>
  <c r="BR14" i="16"/>
  <c r="BP14" i="16"/>
  <c r="BO14" i="16"/>
  <c r="BM14" i="16"/>
  <c r="BL14" i="16"/>
  <c r="K14" i="16"/>
  <c r="I14" i="16"/>
  <c r="H14" i="16"/>
  <c r="F14" i="16"/>
  <c r="E14" i="16"/>
  <c r="C14" i="16"/>
  <c r="GK12" i="16"/>
  <c r="GI12" i="16"/>
  <c r="GH12" i="16"/>
  <c r="GF12" i="16"/>
  <c r="FG12" i="16"/>
  <c r="FE12" i="16"/>
  <c r="FD12" i="16"/>
  <c r="FB12" i="16"/>
  <c r="EA12" i="16"/>
  <c r="DZ12" i="16"/>
  <c r="DX12" i="16"/>
  <c r="CY12" i="16"/>
  <c r="CW12" i="16"/>
  <c r="CV12" i="16"/>
  <c r="CT12" i="16"/>
  <c r="CS12" i="16"/>
  <c r="CQ12" i="16"/>
  <c r="AQ12" i="16"/>
  <c r="AO12" i="16"/>
  <c r="AN12" i="16"/>
  <c r="AL12" i="16"/>
  <c r="AK12" i="16"/>
  <c r="AI12" i="16"/>
  <c r="AH12" i="16"/>
  <c r="K12" i="16"/>
  <c r="I12" i="16"/>
  <c r="H12" i="16"/>
  <c r="F12" i="16"/>
  <c r="E12" i="16"/>
  <c r="C12" i="16"/>
  <c r="K8" i="16"/>
  <c r="I8" i="16"/>
  <c r="H8" i="16"/>
  <c r="F8" i="16"/>
  <c r="E8" i="16"/>
  <c r="C8" i="16"/>
  <c r="FG5" i="16"/>
  <c r="FE5" i="16"/>
  <c r="FD5" i="16"/>
  <c r="FB5" i="16"/>
  <c r="EA5" i="16"/>
  <c r="DZ5" i="16"/>
  <c r="DX5" i="16"/>
  <c r="CY5" i="16"/>
  <c r="CW5" i="16"/>
  <c r="CV5" i="16"/>
  <c r="CT5" i="16"/>
  <c r="CS5" i="16"/>
  <c r="CQ5" i="16"/>
  <c r="AQ5" i="16"/>
  <c r="AO5" i="16"/>
  <c r="AN5" i="16"/>
  <c r="AL5" i="16"/>
  <c r="AK5" i="16"/>
  <c r="AI5" i="16"/>
  <c r="AH5" i="16"/>
  <c r="BU5" i="16"/>
  <c r="BS5" i="16"/>
  <c r="BR5" i="16"/>
  <c r="BP5" i="16"/>
  <c r="BO5" i="16"/>
  <c r="BM5" i="16"/>
  <c r="BL5" i="16"/>
  <c r="K5" i="16"/>
  <c r="I5" i="16"/>
  <c r="H5" i="16"/>
  <c r="F5" i="16"/>
  <c r="E5" i="16"/>
  <c r="C5" i="16"/>
  <c r="AK4" i="16" l="1"/>
  <c r="GK47" i="16"/>
  <c r="GC122" i="16"/>
  <c r="GF47" i="16"/>
  <c r="BR47" i="16"/>
  <c r="AO47" i="16"/>
  <c r="DX47" i="16"/>
  <c r="AI47" i="16"/>
  <c r="CT47" i="16"/>
  <c r="H47" i="16"/>
  <c r="EX122" i="16"/>
  <c r="BP122" i="16"/>
  <c r="AH122" i="16"/>
  <c r="AN122" i="16"/>
  <c r="CS122" i="16"/>
  <c r="CY122" i="16"/>
  <c r="FG122" i="16"/>
  <c r="GK122" i="16"/>
  <c r="DW122" i="16"/>
  <c r="CV122" i="16"/>
  <c r="DZ122" i="16"/>
  <c r="FD122" i="16"/>
  <c r="GH122" i="16"/>
  <c r="BL122" i="16"/>
  <c r="BR122" i="16"/>
  <c r="AI122" i="16"/>
  <c r="AO122" i="16"/>
  <c r="CT122" i="16"/>
  <c r="DX122" i="16"/>
  <c r="FB122" i="16"/>
  <c r="GF122" i="16"/>
  <c r="DU122" i="16"/>
  <c r="EY122" i="16"/>
  <c r="GE122" i="16"/>
  <c r="BM122" i="16"/>
  <c r="BS122" i="16"/>
  <c r="AK122" i="16"/>
  <c r="AQ122" i="16"/>
  <c r="DT122" i="16"/>
  <c r="FA122" i="16"/>
  <c r="BO122" i="16"/>
  <c r="BU122" i="16"/>
  <c r="AL122" i="16"/>
  <c r="CQ122" i="16"/>
  <c r="CW122" i="16"/>
  <c r="EA122" i="16"/>
  <c r="FE122" i="16"/>
  <c r="GI122" i="16"/>
  <c r="GB122" i="16"/>
  <c r="BL47" i="16"/>
  <c r="C114" i="16"/>
  <c r="K122" i="16"/>
  <c r="CW4" i="16"/>
  <c r="FE4" i="16"/>
  <c r="GI4" i="16"/>
  <c r="GK114" i="16"/>
  <c r="FG114" i="16"/>
  <c r="AH66" i="16"/>
  <c r="CQ4" i="16"/>
  <c r="AQ4" i="16"/>
  <c r="BM4" i="16"/>
  <c r="BS4" i="16"/>
  <c r="CV4" i="16"/>
  <c r="BM114" i="16"/>
  <c r="AK114" i="16"/>
  <c r="C4" i="16"/>
  <c r="AO97" i="16"/>
  <c r="GB114" i="16"/>
  <c r="H4" i="16"/>
  <c r="BR4" i="16"/>
  <c r="AI4" i="16"/>
  <c r="AO4" i="16"/>
  <c r="CT4" i="16"/>
  <c r="GH66" i="16"/>
  <c r="CS114" i="16"/>
  <c r="CY114" i="16"/>
  <c r="EA47" i="16"/>
  <c r="GI47" i="16"/>
  <c r="C47" i="16"/>
  <c r="AQ47" i="16"/>
  <c r="H114" i="16"/>
  <c r="BL114" i="16"/>
  <c r="BR114" i="16"/>
  <c r="AI114" i="16"/>
  <c r="AO114" i="16"/>
  <c r="CT114" i="16"/>
  <c r="EY4" i="16"/>
  <c r="EX4" i="16"/>
  <c r="FA66" i="16"/>
  <c r="EX114" i="16"/>
  <c r="DZ47" i="16"/>
  <c r="H97" i="16"/>
  <c r="BR97" i="16"/>
  <c r="DW97" i="16"/>
  <c r="GK4" i="16"/>
  <c r="CW66" i="16"/>
  <c r="CQ97" i="16"/>
  <c r="CW97" i="16"/>
  <c r="GI97" i="16"/>
  <c r="DZ97" i="16"/>
  <c r="FE114" i="16"/>
  <c r="CY4" i="16"/>
  <c r="E114" i="16"/>
  <c r="BO114" i="16"/>
  <c r="AL114" i="16"/>
  <c r="GI114" i="16"/>
  <c r="FG4" i="16"/>
  <c r="DZ4" i="16"/>
  <c r="CT66" i="16"/>
  <c r="GF66" i="16"/>
  <c r="DW4" i="16"/>
  <c r="GE47" i="16"/>
  <c r="GC4" i="16"/>
  <c r="E66" i="16"/>
  <c r="K66" i="16"/>
  <c r="BO66" i="16"/>
  <c r="CQ66" i="16"/>
  <c r="EA66" i="16"/>
  <c r="FE66" i="16"/>
  <c r="DT4" i="16"/>
  <c r="GB47" i="16"/>
  <c r="DU66" i="16"/>
  <c r="DW66" i="16"/>
  <c r="DU97" i="16"/>
  <c r="EY97" i="16"/>
  <c r="GB97" i="16"/>
  <c r="AK47" i="16"/>
  <c r="CV47" i="16"/>
  <c r="GH47" i="16"/>
  <c r="CV66" i="16"/>
  <c r="FD66" i="16"/>
  <c r="C97" i="16"/>
  <c r="I97" i="16"/>
  <c r="BM97" i="16"/>
  <c r="BS97" i="16"/>
  <c r="AK97" i="16"/>
  <c r="AQ97" i="16"/>
  <c r="CV97" i="16"/>
  <c r="FD97" i="16"/>
  <c r="GB4" i="16"/>
  <c r="DT66" i="16"/>
  <c r="DT97" i="16"/>
  <c r="EX47" i="16"/>
  <c r="EX97" i="16"/>
  <c r="GB66" i="16"/>
  <c r="AH47" i="16"/>
  <c r="AN47" i="16"/>
  <c r="FG47" i="16"/>
  <c r="AN66" i="16"/>
  <c r="CS66" i="16"/>
  <c r="CY66" i="16"/>
  <c r="FG66" i="16"/>
  <c r="CS97" i="16"/>
  <c r="CY97" i="16"/>
  <c r="FG97" i="16"/>
  <c r="GK97" i="16"/>
  <c r="FD4" i="16"/>
  <c r="GH4" i="16"/>
  <c r="DX4" i="16"/>
  <c r="I47" i="16"/>
  <c r="BM47" i="16"/>
  <c r="BS47" i="16"/>
  <c r="DZ66" i="16"/>
  <c r="BR66" i="16"/>
  <c r="AO66" i="16"/>
  <c r="GH97" i="16"/>
  <c r="BL97" i="16"/>
  <c r="AI97" i="16"/>
  <c r="CT97" i="16"/>
  <c r="DX97" i="16"/>
  <c r="GF97" i="16"/>
  <c r="BS114" i="16"/>
  <c r="AQ114" i="16"/>
  <c r="CV114" i="16"/>
  <c r="DZ114" i="16"/>
  <c r="GH114" i="16"/>
  <c r="E122" i="16"/>
  <c r="DW47" i="16"/>
  <c r="DT114" i="16"/>
  <c r="DU114" i="16"/>
  <c r="EY47" i="16"/>
  <c r="FA47" i="16"/>
  <c r="GC97" i="16"/>
  <c r="K114" i="16"/>
  <c r="BU114" i="16"/>
  <c r="CQ114" i="16"/>
  <c r="CW114" i="16"/>
  <c r="EA114" i="16"/>
  <c r="DU4" i="16"/>
  <c r="GE66" i="16"/>
  <c r="AH4" i="16"/>
  <c r="AN4" i="16"/>
  <c r="CS4" i="16"/>
  <c r="BU4" i="16"/>
  <c r="AL4" i="16"/>
  <c r="EA4" i="16"/>
  <c r="CS47" i="16"/>
  <c r="CY47" i="16"/>
  <c r="BU47" i="16"/>
  <c r="AL47" i="16"/>
  <c r="CQ47" i="16"/>
  <c r="CW47" i="16"/>
  <c r="FE47" i="16"/>
  <c r="F66" i="16"/>
  <c r="BP66" i="16"/>
  <c r="GK66" i="16"/>
  <c r="GI66" i="16"/>
  <c r="F97" i="16"/>
  <c r="BP97" i="16"/>
  <c r="AH97" i="16"/>
  <c r="AN97" i="16"/>
  <c r="EA97" i="16"/>
  <c r="FE97" i="16"/>
  <c r="AN114" i="16"/>
  <c r="DU47" i="16"/>
  <c r="FA4" i="16"/>
  <c r="EX66" i="16"/>
  <c r="EY66" i="16"/>
  <c r="FA114" i="16"/>
  <c r="GE4" i="16"/>
  <c r="GC66" i="16"/>
  <c r="C122" i="16"/>
  <c r="I4" i="16"/>
  <c r="FB4" i="16"/>
  <c r="E47" i="16"/>
  <c r="K47" i="16"/>
  <c r="BO47" i="16"/>
  <c r="FD47" i="16"/>
  <c r="BU66" i="16"/>
  <c r="AL66" i="16"/>
  <c r="FB66" i="16"/>
  <c r="BU97" i="16"/>
  <c r="AL97" i="16"/>
  <c r="F114" i="16"/>
  <c r="AH114" i="16"/>
  <c r="H122" i="16"/>
  <c r="DT47" i="16"/>
  <c r="DW114" i="16"/>
  <c r="GE114" i="16"/>
  <c r="C66" i="16"/>
  <c r="BS66" i="16"/>
  <c r="AK66" i="16"/>
  <c r="AQ66" i="16"/>
  <c r="FB97" i="16"/>
  <c r="I114" i="16"/>
  <c r="DX114" i="16"/>
  <c r="GF114" i="16"/>
  <c r="F4" i="16"/>
  <c r="BP4" i="16"/>
  <c r="BL4" i="16"/>
  <c r="AI66" i="16"/>
  <c r="FD114" i="16"/>
  <c r="F122" i="16"/>
  <c r="GF4" i="16"/>
  <c r="E4" i="16"/>
  <c r="K4" i="16"/>
  <c r="BO4" i="16"/>
  <c r="F47" i="16"/>
  <c r="BP47" i="16"/>
  <c r="I66" i="16"/>
  <c r="BM66" i="16"/>
  <c r="DX66" i="16"/>
  <c r="E97" i="16"/>
  <c r="K97" i="16"/>
  <c r="BO97" i="16"/>
  <c r="EY114" i="16"/>
  <c r="GC114" i="16"/>
  <c r="BP114" i="16"/>
  <c r="FB47" i="16"/>
  <c r="FA97" i="16"/>
  <c r="GC47" i="16"/>
  <c r="GE97" i="16"/>
  <c r="H66" i="16"/>
  <c r="BL66" i="16"/>
  <c r="FB114" i="16"/>
  <c r="I122" i="16"/>
  <c r="C161" i="4"/>
  <c r="E161" i="4"/>
  <c r="F161" i="4"/>
  <c r="H161" i="4"/>
  <c r="I161" i="4"/>
  <c r="K161" i="4"/>
  <c r="L161" i="4"/>
  <c r="AK139" i="16" l="1"/>
  <c r="CT139" i="16"/>
  <c r="I139" i="16"/>
  <c r="AQ139" i="16"/>
  <c r="BR139" i="16"/>
  <c r="GI139" i="16"/>
  <c r="FE139" i="16"/>
  <c r="E139" i="16"/>
  <c r="CQ139" i="16"/>
  <c r="DU139" i="16"/>
  <c r="BP139" i="16"/>
  <c r="BU139" i="16"/>
  <c r="CY139" i="16"/>
  <c r="GF139" i="16"/>
  <c r="F139" i="16"/>
  <c r="BM139" i="16"/>
  <c r="BO139" i="16"/>
  <c r="CS139" i="16"/>
  <c r="GH139" i="16"/>
  <c r="CW139" i="16"/>
  <c r="DT139" i="16"/>
  <c r="FB139" i="16"/>
  <c r="K139" i="16"/>
  <c r="BL139" i="16"/>
  <c r="FA139" i="16"/>
  <c r="C139" i="16"/>
  <c r="EY139" i="16"/>
  <c r="GK139" i="16"/>
  <c r="FG139" i="16"/>
  <c r="AN139" i="16"/>
  <c r="EX139" i="16"/>
  <c r="FD139" i="16"/>
  <c r="DX139" i="16"/>
  <c r="BS139" i="16"/>
  <c r="AH139" i="16"/>
  <c r="H139" i="16"/>
  <c r="DZ139" i="16"/>
  <c r="GC139" i="16"/>
  <c r="GE139" i="16"/>
  <c r="AL139" i="16"/>
  <c r="AO139" i="16"/>
  <c r="CV139" i="16"/>
  <c r="AI139" i="16"/>
  <c r="GB139" i="16"/>
  <c r="EA139" i="16"/>
  <c r="DW139" i="16"/>
  <c r="K158" i="4"/>
  <c r="C154" i="4"/>
  <c r="C152" i="4"/>
  <c r="C149" i="4"/>
  <c r="C139" i="4"/>
  <c r="C137" i="4"/>
  <c r="C135" i="4"/>
  <c r="C133" i="4"/>
  <c r="C131" i="4"/>
  <c r="C126" i="4"/>
  <c r="C121" i="4"/>
  <c r="C94" i="4"/>
  <c r="C88" i="4"/>
  <c r="C86" i="4"/>
  <c r="C81" i="4"/>
  <c r="C73" i="4"/>
  <c r="C68" i="4"/>
  <c r="C63" i="4"/>
  <c r="C57" i="4"/>
  <c r="C26" i="4"/>
  <c r="C20" i="4"/>
  <c r="C17" i="4"/>
  <c r="C14" i="4"/>
  <c r="C12" i="4"/>
  <c r="C10" i="4"/>
  <c r="C8" i="4"/>
  <c r="C6" i="4"/>
  <c r="C151" i="4" l="1"/>
  <c r="C80" i="4"/>
  <c r="C16" i="4"/>
  <c r="C67" i="4"/>
  <c r="C25" i="4"/>
  <c r="C130" i="4"/>
  <c r="C93" i="4"/>
  <c r="C5" i="4"/>
  <c r="C159" i="4" l="1"/>
  <c r="C158" i="4" l="1"/>
  <c r="L23" i="4"/>
  <c r="L22" i="4"/>
  <c r="L21" i="4"/>
  <c r="L20" i="4" s="1"/>
  <c r="L151" i="4" l="1"/>
  <c r="L93" i="4"/>
  <c r="L80" i="4"/>
  <c r="L130" i="4"/>
  <c r="L67" i="4"/>
  <c r="L25" i="4"/>
  <c r="L16" i="4"/>
  <c r="L5" i="4"/>
  <c r="L159" i="4" l="1"/>
  <c r="L158" i="4" s="1"/>
  <c r="B161" i="4" l="1"/>
  <c r="H151" i="4"/>
  <c r="H130" i="4"/>
  <c r="H93" i="4"/>
  <c r="H80" i="4"/>
  <c r="H67" i="4"/>
  <c r="H25" i="4"/>
  <c r="H16" i="4"/>
  <c r="H5" i="4"/>
  <c r="E67" i="4" l="1"/>
  <c r="I67" i="4"/>
  <c r="E80" i="4"/>
  <c r="E16" i="4"/>
  <c r="I16" i="4"/>
  <c r="I80" i="4"/>
  <c r="I130" i="4"/>
  <c r="I151" i="4"/>
  <c r="E151" i="4"/>
  <c r="I93" i="4"/>
  <c r="F151" i="4"/>
  <c r="F80" i="4"/>
  <c r="E130" i="4"/>
  <c r="F130" i="4"/>
  <c r="E5" i="4"/>
  <c r="E93" i="4"/>
  <c r="I25" i="4"/>
  <c r="F93" i="4"/>
  <c r="E25" i="4"/>
  <c r="I5" i="4"/>
  <c r="F67" i="4"/>
  <c r="F25" i="4"/>
  <c r="F16" i="4"/>
  <c r="F5" i="4"/>
  <c r="H159" i="4"/>
  <c r="H158" i="4" l="1"/>
  <c r="E159" i="4"/>
  <c r="I159" i="4"/>
  <c r="F159" i="4"/>
  <c r="F158" i="4" s="1"/>
  <c r="E158" i="4" l="1"/>
  <c r="I158" i="4"/>
</calcChain>
</file>

<file path=xl/sharedStrings.xml><?xml version="1.0" encoding="utf-8"?>
<sst xmlns="http://schemas.openxmlformats.org/spreadsheetml/2006/main" count="769" uniqueCount="570">
  <si>
    <t>Competenze fisse e accessorie a favore del personale</t>
  </si>
  <si>
    <t>Arretrati di anni precedenti</t>
  </si>
  <si>
    <t>Ritenute previdenziali e assistenziali al personale</t>
  </si>
  <si>
    <t>Ritenute erariali a carico del personale</t>
  </si>
  <si>
    <t>Altre ritenute al personale per conto di terzi</t>
  </si>
  <si>
    <t>Contributi obbligatori per il personale</t>
  </si>
  <si>
    <t>Altri interventi assistenziali a favore del personale</t>
  </si>
  <si>
    <t>Trattamento di missione e rimborsi spese viaggi</t>
  </si>
  <si>
    <t>Altri oneri per il personale</t>
  </si>
  <si>
    <t>Cancelleria e materiale informatico e tecnico</t>
  </si>
  <si>
    <t>Pubblicazioni, giornali e riviste</t>
  </si>
  <si>
    <t>Altri materiali di consumo</t>
  </si>
  <si>
    <t>Lavoro interinale</t>
  </si>
  <si>
    <t>Corsi di formazione per il proprio personale</t>
  </si>
  <si>
    <t>Corsi di formazione organizzati per terzi</t>
  </si>
  <si>
    <t>Spese per pubblicità</t>
  </si>
  <si>
    <t>Servizi ausiliari,  spese di pulizia e servizi di vigilanza</t>
  </si>
  <si>
    <t>Buoni pasto  e mensa per il personale dipendente</t>
  </si>
  <si>
    <t>Utenze e canoni per telefonia e reti di trasmissione</t>
  </si>
  <si>
    <t>Utenze e canoni per energia elettrica, acqua e gas</t>
  </si>
  <si>
    <t>Utenze e canoni per altri servizi</t>
  </si>
  <si>
    <t>Acquisto di servizi per la stampa di pubblicazioni</t>
  </si>
  <si>
    <t>Acquisto di servizi per  la riscossione delle entrate</t>
  </si>
  <si>
    <t>Spese postali e di recapito</t>
  </si>
  <si>
    <t>Assicurazioni</t>
  </si>
  <si>
    <t>Assistenza informatica e manutenzione software</t>
  </si>
  <si>
    <t>Manutenzione ordinaria e riparazioni di immobili  e loro pertinenze</t>
  </si>
  <si>
    <t>Altre spese di manutenzione ordinaria e riparazioni</t>
  </si>
  <si>
    <t>Spese legali</t>
  </si>
  <si>
    <t>Acquisto di beni e servizi per spese di rappresentanza</t>
  </si>
  <si>
    <t>Altre spese per acquisto di servizi</t>
  </si>
  <si>
    <t>Contributi e trasferimenti correnti ad altre amministrazioni pubbliche centrali</t>
  </si>
  <si>
    <t>Contributi e trasferimenti correnti a Unioncamere per il fondo perequativo</t>
  </si>
  <si>
    <t>Altri contributi e trasferimenti correnti a Unioncamere</t>
  </si>
  <si>
    <t>Altri contributi e trasferimenti correnti  ad Unioni regionali  delle Camere di commercio</t>
  </si>
  <si>
    <t>Rimborso diritto annuale</t>
  </si>
  <si>
    <t>Restituzione diritti di segreteria</t>
  </si>
  <si>
    <t>Altri concorsi, recuperi e rimborsi a soggetti privati</t>
  </si>
  <si>
    <t>Noleggi</t>
  </si>
  <si>
    <t>Locazioni</t>
  </si>
  <si>
    <t>Interessi passivi a Amministrazioni pubbliche</t>
  </si>
  <si>
    <t>Interessi passivi v/fornitori</t>
  </si>
  <si>
    <t>Altri oneri finanziari</t>
  </si>
  <si>
    <t>IRAP</t>
  </si>
  <si>
    <t>I.V.A.</t>
  </si>
  <si>
    <t>ICI</t>
  </si>
  <si>
    <t>Altri tributi</t>
  </si>
  <si>
    <t>Indennità e rimborso spese  per il Consiglio</t>
  </si>
  <si>
    <t>Indennità e rimborso spese  per la Giunta</t>
  </si>
  <si>
    <t>Indennità e rimborso spese   per il Presidente</t>
  </si>
  <si>
    <t>Indennità e rimborso spese  per il Collegio dei revisori</t>
  </si>
  <si>
    <t>Indennità e rimborso spese  per il Nucleo di valutazione</t>
  </si>
  <si>
    <t>Commissioni e Comitati</t>
  </si>
  <si>
    <t>Borse di studio</t>
  </si>
  <si>
    <t xml:space="preserve">Ritenute erariali su indennità a organi istituzionali e altri compensi </t>
  </si>
  <si>
    <t>Contributi previdenziali e assistenziali su indennità a organi istituzionali e altri compensi</t>
  </si>
  <si>
    <t xml:space="preserve">Ritenute previdenziali ed assistenziali a carico degli organi istituzionali </t>
  </si>
  <si>
    <t>Altri oneri  della gestione corrente</t>
  </si>
  <si>
    <t>Fabbricati</t>
  </si>
  <si>
    <t>Impianti e macchinari</t>
  </si>
  <si>
    <t>Materiale bibliografico</t>
  </si>
  <si>
    <t>Immobilizzazioni immateriali</t>
  </si>
  <si>
    <t>Hardware</t>
  </si>
  <si>
    <t>Acquisizione o realizzazione software</t>
  </si>
  <si>
    <t>Altre immobilizzazioni immateriali</t>
  </si>
  <si>
    <t>Contributi e trasferimenti per investimenti ad altre amministrazioni pubbliche centrali</t>
  </si>
  <si>
    <t>Contributi e trasferimenti per investimenti  ordinari a  imprese</t>
  </si>
  <si>
    <t>Deposito cauzionale  per spese contrattuali</t>
  </si>
  <si>
    <t>Concessione di crediti a famiglie</t>
  </si>
  <si>
    <t>Altre operazioni finanziarie</t>
  </si>
  <si>
    <t>4. AFFARI ECONOMICI</t>
  </si>
  <si>
    <t>1. Affari generali economici, commerciali e del lavoro</t>
  </si>
  <si>
    <t>3. Servizi generali</t>
  </si>
  <si>
    <t>1. Organi esecutivi e legislativi, attività finanziari e fiscali e affari esteri</t>
  </si>
  <si>
    <t>MISSIONE</t>
  </si>
  <si>
    <t>PROGRAMMA</t>
  </si>
  <si>
    <t>DIVISIONE</t>
  </si>
  <si>
    <t>GRUPPO</t>
  </si>
  <si>
    <t>TOTALE GENERALE USCITE</t>
  </si>
  <si>
    <t>Altre spese correnti</t>
  </si>
  <si>
    <t>Competenze a favore del personale</t>
  </si>
  <si>
    <t>Ritenute a carico del personale</t>
  </si>
  <si>
    <t>Contributi a carico dell'ente</t>
  </si>
  <si>
    <t>Interventi assistenziali</t>
  </si>
  <si>
    <t>Altre spese del personale</t>
  </si>
  <si>
    <t>PERSONALE</t>
  </si>
  <si>
    <t>ACQUISTO DI BENI E SERVIZI</t>
  </si>
  <si>
    <t>CONTRIBUTI E TRASFERIMENTI CORRENTI</t>
  </si>
  <si>
    <t>Contributi e trasferimenti a Amministrazioni pubbliche</t>
  </si>
  <si>
    <t>Contributi e trasferimenti a soggetti privati</t>
  </si>
  <si>
    <t>ALTRE SPESE CORRENTI</t>
  </si>
  <si>
    <t>Rimborsi</t>
  </si>
  <si>
    <t>Godimento di beni di terzi</t>
  </si>
  <si>
    <t>Interessi passivi e oneri finanziari diversi</t>
  </si>
  <si>
    <t>Imposte e tasse</t>
  </si>
  <si>
    <t>INVESTIMENTI FISSI</t>
  </si>
  <si>
    <t>Immobilizzazioni materiali</t>
  </si>
  <si>
    <t>CONTRIBUTI E TRASFERIMENTI PER INVESTIMENTI</t>
  </si>
  <si>
    <t>Contributi e trasferimenti per investimenti a Amministrazioni pubbliche</t>
  </si>
  <si>
    <t>Contributi e trasferimenti per investimenti a soggetti privati</t>
  </si>
  <si>
    <t>OPERAZIONI FINANZIARIE</t>
  </si>
  <si>
    <t>Concessione di crediti</t>
  </si>
  <si>
    <t>DESCRIZIONE CODICE ECONOMICO</t>
  </si>
  <si>
    <t>CODICE BREVE</t>
  </si>
  <si>
    <t>Classificazione per missioni-programmi COFOG (codici brevi in legenda)</t>
  </si>
  <si>
    <t>DIRITTI</t>
  </si>
  <si>
    <t>Diritto annuale</t>
  </si>
  <si>
    <t>Sanzioni diritto annuale</t>
  </si>
  <si>
    <t>Interessi moratori per diritto annuale</t>
  </si>
  <si>
    <t>Diritti di segreteria</t>
  </si>
  <si>
    <t>Sanzioni amministrative</t>
  </si>
  <si>
    <t>ENTRATE DERIVANTI DALLA PRESTAZIONE DI SERVIZI E DALLA CESSIONE DI BENI</t>
  </si>
  <si>
    <t>Vendita  pubblicazioni</t>
  </si>
  <si>
    <t>Altri proventi derivanti dalla cessione di beni</t>
  </si>
  <si>
    <t xml:space="preserve">Proventi da verifiche metriche </t>
  </si>
  <si>
    <t>Concorsi a premio</t>
  </si>
  <si>
    <t>Utilizzo banche dati</t>
  </si>
  <si>
    <t>Altri proventi derivanti dalla prestazione di servizi</t>
  </si>
  <si>
    <t>CONTRIBUTI E TRASFERIMENTI  CORRENTI</t>
  </si>
  <si>
    <t>Contributi e trasferimenti correnti da Amministrazioni pubbliche</t>
  </si>
  <si>
    <t>Contributi e trasferimenti correnti da Stato per attività delegate</t>
  </si>
  <si>
    <t>Altri contributi e trasferimenti correnti da Stato</t>
  </si>
  <si>
    <t>Contributi e trasferimenti correnti da enti di ricerca statali</t>
  </si>
  <si>
    <t>Altri contributi e trasferimenti correnti da altre amministrazioni pubbliche centrali</t>
  </si>
  <si>
    <t>Contributi e trasferimenti correnti da Regione e Prov. Autonoma per attività delegate</t>
  </si>
  <si>
    <t>Altri contributi e trasferimenti correnti da Regione e Prov. Autonoma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</si>
  <si>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</si>
  <si>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</si>
  <si>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</si>
  <si>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</si>
  <si>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</si>
  <si>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</si>
  <si>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</si>
  <si>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</si>
  <si>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</si>
  <si>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</si>
  <si>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</si>
  <si>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 locali</t>
  </si>
  <si>
    <t>Contributi e trasferimenti correnti da Camere di commercio</t>
  </si>
  <si>
    <t>Contributi e trasferimenti correnti da Unioni regionali delle Camere di Commercio</t>
  </si>
  <si>
    <t>Contributi e trasferimenti correnti da Centri esteri delle Camere di Commercio</t>
  </si>
  <si>
    <t>Contributi e trasferimenti correnti da Unioncamere - fondo perequativo per rigidità di bilancio</t>
  </si>
  <si>
    <t>Contributi e trasferimenti correnti da Unioncamere - fondo perequativo per progetti</t>
  </si>
  <si>
    <t>Altri contributi e trasferimenti correnti da Unioncamere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</si>
  <si>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</si>
  <si>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</si>
  <si>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</si>
  <si>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gestori di parchi</t>
  </si>
  <si>
    <t>Contributi e trasferimenti correnti da ARPA</t>
  </si>
  <si>
    <t>Contributi e trasferimenti correnti da altre Amministrazioni pubbliche locali</t>
  </si>
  <si>
    <t>Contributi e trasferimenti correnti da soggetti privati</t>
  </si>
  <si>
    <t>Contributi e trasferimenti correnti da Famiglie</t>
  </si>
  <si>
    <t>Contributi e trasferimenti correnti da Istituzioni sociali senza fine di lucro</t>
  </si>
  <si>
    <t>Riversamento avanzo di bilancio da Aziende speciali</t>
  </si>
  <si>
    <t>Altri contributi e trasferimenti correnti da Aziende speciali</t>
  </si>
  <si>
    <t>Contributi e trasferimenti correnti da  Imprese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</si>
  <si>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</si>
  <si>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</si>
  <si>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</si>
  <si>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</si>
  <si>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</si>
  <si>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>Concorsi, recuperi e rimborsi</t>
  </si>
  <si>
    <t>Rimborsi spese per personale distaccato/comandato</t>
  </si>
  <si>
    <t>Rimborso spese dalle  Aziende Speciali</t>
  </si>
  <si>
    <t>Altri concorsi, recuperi e rimborsi</t>
  </si>
  <si>
    <t>Sopravvenienze attive</t>
  </si>
  <si>
    <t>Entrate patrimoniali</t>
  </si>
  <si>
    <t>Fitti attivi di terrenti</t>
  </si>
  <si>
    <t>Altri fitti attivi</t>
  </si>
  <si>
    <t>Interessi attivi da Amministrazioni pubbliche</t>
  </si>
  <si>
    <t>Interessi attivi da altri</t>
  </si>
  <si>
    <t>Proventi mobiliari</t>
  </si>
  <si>
    <t>Altri proventi finanziari</t>
  </si>
  <si>
    <t>ENTRATE DERIVANTI DA ALIENAZIONI DI BENI</t>
  </si>
  <si>
    <t>Alienazione di immobilizzazioni materiali</t>
  </si>
  <si>
    <t>Alienazione di terreni</t>
  </si>
  <si>
    <t>Alienazione di fabbricati</t>
  </si>
  <si>
    <t>Alienazione di Impianti e macchinari</t>
  </si>
  <si>
    <t>Alienazione di altri beni materiali</t>
  </si>
  <si>
    <t>Alienazione di immobilizzazioni immateriali</t>
  </si>
  <si>
    <t>Alienazione di immobilizzazioni finanziarie</t>
  </si>
  <si>
    <t>Alienazione di partecipazioni di controllo e di collegamento</t>
  </si>
  <si>
    <t>Alienazione di partecipazioni  in altre imprese</t>
  </si>
  <si>
    <t>Alienazione di titoli di  Stato</t>
  </si>
  <si>
    <t>Alienazione di altri titoli</t>
  </si>
  <si>
    <t>CONTRIBUTI E TRASFERIMENTI  IN C/CAPITALE</t>
  </si>
  <si>
    <t>Contributi e trasferimenti in c/capitale da Amministrazioni pubbliche</t>
  </si>
  <si>
    <t>Contributi e trasferimenti in c/capitale  da Stato</t>
  </si>
  <si>
    <t>Contributi e trasferimenti c/capitale da enti di ricerca statali</t>
  </si>
  <si>
    <t>Contributi e trasferimenti c/capitale da altre amministrazioni pubbliche centrali</t>
  </si>
  <si>
    <t xml:space="preserve">Contributi e trasferimenti da Regione e Prov. Autonoma 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</si>
  <si>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</si>
  <si>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</si>
  <si>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</si>
  <si>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</si>
  <si>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</si>
  <si>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</si>
  <si>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</si>
  <si>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</si>
  <si>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</si>
  <si>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</si>
  <si>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</si>
  <si>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 locali</t>
  </si>
  <si>
    <t>Contributi e trasferimenti in c/capitale  da altre Camere di commercio</t>
  </si>
  <si>
    <t>Contributi e trasferimenti in c/capitale da Unioni regionali delle Camere di commercio</t>
  </si>
  <si>
    <t>Contributi e trasferimenti in c/capitale da Centri esteri  delle Camere di Commercio</t>
  </si>
  <si>
    <t>Contributi e trasferimenti in c/capitale da Unioncamere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</si>
  <si>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</si>
  <si>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</si>
  <si>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</si>
  <si>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</si>
  <si>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</si>
  <si>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 locali</t>
  </si>
  <si>
    <t>Contributi e trasferimenti in conto capitale da soggetti privati</t>
  </si>
  <si>
    <t>Contributi e trasferimenti in c/capitale  da aziende speciali</t>
  </si>
  <si>
    <t>Contributi e trasferimenti in c/capitale  da altre Imprese</t>
  </si>
  <si>
    <t>Contributi e trasferimenti in c/capitale  da Famiglie</t>
  </si>
  <si>
    <t>Contributi e trasferimenti in c/capitale  da Istituzioni sociali senza fine di lucro</t>
  </si>
  <si>
    <t>Contributi e trasferimenti in c/capitale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</si>
  <si>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</si>
  <si>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</si>
  <si>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</si>
  <si>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Prelievi da conti bancari di deposito</t>
  </si>
  <si>
    <t>Restituzione depositi versati dall'Ente</t>
  </si>
  <si>
    <t>Depositi cauzionali</t>
  </si>
  <si>
    <t>Restituzione fondi economali</t>
  </si>
  <si>
    <t>Riscossione di crediti</t>
  </si>
  <si>
    <t>Riscossione di crediti da Camere di Commercio</t>
  </si>
  <si>
    <t>Riscossione di crediti dalle Unioni regionali</t>
  </si>
  <si>
    <t>Riscossione  di crediti da altre amministrazioni pubbliche</t>
  </si>
  <si>
    <t>Riscossione  di crediti da aziende speciali</t>
  </si>
  <si>
    <t>Riscossione  di crediti da altre imprese</t>
  </si>
  <si>
    <t>Riscossione  di crediti da dipendenti</t>
  </si>
  <si>
    <t>Riscossione  di crediti da famiglie</t>
  </si>
  <si>
    <t>Riscossione  di crediti da istituzioni sociali private</t>
  </si>
  <si>
    <t>Riscossione  di crediti da soggetti esteri</t>
  </si>
  <si>
    <t>ENTRATE DERIVANTI DA ACCENSIONE DI PRESTITI</t>
  </si>
  <si>
    <t>Anticipazioni di cassa</t>
  </si>
  <si>
    <t xml:space="preserve">Mutui e prestiti </t>
  </si>
  <si>
    <t>INCASSI DA REGOLARIZZARE DERIVANTI DALLE ANTICIPAZIONI DI CASSA  (riscossioni codificate dal cassiere)</t>
  </si>
  <si>
    <t>ALTRI INCASSI DA REGOLARIZZARE (riscossioni codificate dal cassiere)</t>
  </si>
  <si>
    <t>Entrate derivanti dalla vendita di beni</t>
  </si>
  <si>
    <t>Entrate derivanti dalla prestazione di servizi</t>
  </si>
  <si>
    <t>TOTALE GENERALE ENTRATE</t>
  </si>
  <si>
    <t>USCITE</t>
  </si>
  <si>
    <t>CONTO CONSUNTIVO IN TERMINI DI CASSA</t>
  </si>
  <si>
    <t>ENTRATA</t>
  </si>
  <si>
    <t>Borse di studio e sussidi per il personale</t>
  </si>
  <si>
    <t>Riscaldamento e condizionamento</t>
  </si>
  <si>
    <t>Partecipazioni di controllo e di collegamento</t>
  </si>
  <si>
    <t>Mobili e arredi</t>
  </si>
  <si>
    <t>TFR a carico direttamente dell'Ente</t>
  </si>
  <si>
    <t>Altri beni materiali</t>
  </si>
  <si>
    <t>SPESE PER RIMBORSO DI PRESTITI</t>
  </si>
  <si>
    <t>Rimborso anticipazioni di cassa</t>
  </si>
  <si>
    <t>Rimborso mutui e prestiti</t>
  </si>
  <si>
    <t>PAGAMENTI DA REGOLARIZZARE PER PIGNORAMENTI (pagamenti codificati dal cassiere)</t>
  </si>
  <si>
    <t>PAGAMENTI DA REGOLARIZZARE DERIVANTI DAL RIMBORSO DELLE ANTICIPAZIONI DI CASSA (pagamenti codificati dal cassiere)</t>
  </si>
  <si>
    <t>ALTRI PAGAMENTI DA REGOLARIZZARE (pagamenti codificati dal cassiere)</t>
  </si>
  <si>
    <t>Contributi e trasferimenti ad aziende speciali per ripiano perdite</t>
  </si>
  <si>
    <t>Contributi e trasferimenti a famiglie</t>
  </si>
  <si>
    <t>Licenze software</t>
  </si>
  <si>
    <t>Licenze d'uso</t>
  </si>
  <si>
    <t>Immobilizzazioni finanziarie</t>
  </si>
  <si>
    <t>Restituzine di depositi cauzionali</t>
  </si>
  <si>
    <t>Concessione di crediti ad altre imprese</t>
  </si>
  <si>
    <t>Restituzione di depositi cauzionali</t>
  </si>
  <si>
    <t>PREVENTIVO ENTRATE 2014</t>
  </si>
  <si>
    <t>CONSUNTIVO ENTRATE 2014</t>
  </si>
  <si>
    <t>CONSUNTIVO ENTRATE 2015</t>
  </si>
  <si>
    <t>1  - Preventivo
2014</t>
  </si>
  <si>
    <t>1 - Consuntivo
2014</t>
  </si>
  <si>
    <t>1  - Preventivo
2015</t>
  </si>
  <si>
    <t>1 - Preventivo
2016</t>
  </si>
  <si>
    <t>1 - Consuntivo
2016</t>
  </si>
  <si>
    <t>1  - Preventivo
2017</t>
  </si>
  <si>
    <t>1 - Consuntivo
2015</t>
  </si>
  <si>
    <t>2  - Preventivo
2014</t>
  </si>
  <si>
    <t>2 - Preventivo
2015</t>
  </si>
  <si>
    <t>2 - Consuntivo
2014</t>
  </si>
  <si>
    <t>TOTALE SPESE 
CONSUNTIVO 2014</t>
  </si>
  <si>
    <t>TOTALE SPESE 
PREVENTIVO 2016</t>
  </si>
  <si>
    <t>TOTALE SPESE 
PREVENTIVO 2014</t>
  </si>
  <si>
    <t>TOTALE SPESE 
PREVENTIVO 2015</t>
  </si>
  <si>
    <t>TOTALE SPESE 
CONSUNTIVO 2016</t>
  </si>
  <si>
    <t>3  - Preventivo
2014</t>
  </si>
  <si>
    <t>3 - Consuntivo
2014</t>
  </si>
  <si>
    <t>4  - Preventivo
2014</t>
  </si>
  <si>
    <t>4 - Consuntivo
2014</t>
  </si>
  <si>
    <t>5  - Preventivo
2014</t>
  </si>
  <si>
    <t>5 - Consuntivo
2014</t>
  </si>
  <si>
    <t>6  - Preventivo
2014</t>
  </si>
  <si>
    <t>9 - Consuntivo
2014</t>
  </si>
  <si>
    <t>6 - Consuntivo
2014</t>
  </si>
  <si>
    <t>9  - Preventivo
2014</t>
  </si>
  <si>
    <t>2 - Consuntivo
2015</t>
  </si>
  <si>
    <t>3 - Consuntivo
2015</t>
  </si>
  <si>
    <t>4 - Consuntivo
2015</t>
  </si>
  <si>
    <t>5 - Consuntivo
2015</t>
  </si>
  <si>
    <t>6 - Consuntivo
2015</t>
  </si>
  <si>
    <t>9 - Consuntivo
2015</t>
  </si>
  <si>
    <t>TOTALE SPESE 
CONSUNTIVO 2015</t>
  </si>
  <si>
    <t>2 - Preventivo
2016</t>
  </si>
  <si>
    <t>2 - Consuntivo
2016</t>
  </si>
  <si>
    <t>2  - Preventivo
2017</t>
  </si>
  <si>
    <t>TOTALE SPESE 
PREVENTIVO 2017</t>
  </si>
  <si>
    <t>3 - Consuntivo
2016</t>
  </si>
  <si>
    <t>3  - Preventivo
2017</t>
  </si>
  <si>
    <t>4 - Consuntivo
2016</t>
  </si>
  <si>
    <t>4  - Preventivo
2017</t>
  </si>
  <si>
    <t>5 - Consuntivo
2016</t>
  </si>
  <si>
    <t>5  - Preventivo
2017</t>
  </si>
  <si>
    <t>6 - Consuntivo
2016</t>
  </si>
  <si>
    <t>6  - Preventivo
2017</t>
  </si>
  <si>
    <t>9 - Consuntivo
2016</t>
  </si>
  <si>
    <t>9  - Preventivo
2017</t>
  </si>
  <si>
    <t>Acquisto di beni e servizi derivati da sopravvenienze passive</t>
  </si>
  <si>
    <t>Acquisto di beni per il funzionamento di mezzi di trasporto</t>
  </si>
  <si>
    <t>9 - Preventivo
2015</t>
  </si>
  <si>
    <t xml:space="preserve">PREVENTIVO ENTRATE 2015 </t>
  </si>
  <si>
    <t xml:space="preserve">PREVENTIVO ENTRATE 2016 </t>
  </si>
  <si>
    <t xml:space="preserve">PREVENTIVO ENTRATE 2017 </t>
  </si>
  <si>
    <t xml:space="preserve">CONSUNTIVO ENTRATE 2016 </t>
  </si>
  <si>
    <t>1. SERVIZI GENERALI DELLE PUBBLICHE AMMINISTRAZIONI</t>
  </si>
  <si>
    <t>3  - Preventivo
2015</t>
  </si>
  <si>
    <t>3  - Preventivo
2016</t>
  </si>
  <si>
    <t>4  - Preventivo
2015</t>
  </si>
  <si>
    <t>4  - Preventivo
2016</t>
  </si>
  <si>
    <t>5  - Preventivo
2015</t>
  </si>
  <si>
    <t>5  - Preventivo
2016</t>
  </si>
  <si>
    <t>6  - Preventivo
2015</t>
  </si>
  <si>
    <t>6  - Preventivo
2016</t>
  </si>
  <si>
    <t>9  - Preventivo
2016</t>
  </si>
  <si>
    <t>011. Competitività e sviluppo delle imprese</t>
  </si>
  <si>
    <t>005. Regolamentazione, incentivazione dei settori imprenditoriali, riassetti industriali, sperimentazione tecnologica, lotta alla contraffazione, tutela della proprietà industriale</t>
  </si>
  <si>
    <t>012. Regolazione dei mercati</t>
  </si>
  <si>
    <t>004. Vigilanza sui mercati e sui prodotti, promozione della concorrenza e tutela dei consumatori</t>
  </si>
  <si>
    <t>016. Commercio internazionale ed internazionalizzazione del sistema produttivo</t>
  </si>
  <si>
    <t>005. Sostegno all'internazionalizzazione delle imprese e promozione del made in Italy</t>
  </si>
  <si>
    <t>032. Servizi istituzionali e generali delle amministrazioni pubbliche</t>
  </si>
  <si>
    <t>002. Indirizzo politico</t>
  </si>
  <si>
    <t>004. Servizi generali, formativi ed approvvigionamenti per le Amministrazioni pubbliche</t>
  </si>
  <si>
    <t>090. Servizi per conto terzi e partite di giro</t>
  </si>
  <si>
    <t>001. Servizi per conto terzi e partite di giro</t>
  </si>
  <si>
    <t>Contributi e trasferimenti per investimenti  a istituzioni sociali private</t>
  </si>
  <si>
    <t xml:space="preserve">PREVENTIVO ENTRATE 2018 </t>
  </si>
  <si>
    <t>TOTALE SPESE 
PREVENTIVO 2018</t>
  </si>
  <si>
    <t>1  - Preventivo
2018</t>
  </si>
  <si>
    <t>2  - Preventivo
2018</t>
  </si>
  <si>
    <t>3  - Preventivo
2018</t>
  </si>
  <si>
    <t>4  - Preventivo
2018</t>
  </si>
  <si>
    <t>5  - Preventivo
2018</t>
  </si>
  <si>
    <t>6  - Preventivo
2018</t>
  </si>
  <si>
    <t>9  - Preventivo
2018</t>
  </si>
  <si>
    <t>Altri contributi e trasferimenti a aziende speciali</t>
  </si>
  <si>
    <t>Altri contributi e trasferimenti ordinari a imprese</t>
  </si>
  <si>
    <t>Contributi e trasferimenti correnti a Camere di commercio</t>
  </si>
  <si>
    <t>Contributi e trasferimenti correnti a Stato</t>
  </si>
  <si>
    <t>Contributi e trasferimenti correnti a province</t>
  </si>
  <si>
    <t>Contributi e trasferimenti correnti a comuni</t>
  </si>
  <si>
    <t>Contributi e trasferimenti correnti a unioni di comuni</t>
  </si>
  <si>
    <t>Contributi e trasferimenti correnti a comunità montane</t>
  </si>
  <si>
    <t>Contributi e trasferimenti a istituzioni sociali private</t>
  </si>
  <si>
    <t xml:space="preserve">CONSUNTIVO ENTRATE 2017 </t>
  </si>
  <si>
    <t>TOTALE SPESE 
CONSUNTIVO 2017</t>
  </si>
  <si>
    <t>2 - Consuntivo
2017</t>
  </si>
  <si>
    <t>9 - Consuntivo
2017</t>
  </si>
  <si>
    <t>6 - Consuntivo
2017</t>
  </si>
  <si>
    <t>5 - Consuntivo
2017</t>
  </si>
  <si>
    <t>4 - Consuntivo
2017</t>
  </si>
  <si>
    <t>3 - Consuntivo
2017</t>
  </si>
  <si>
    <t>1 - Consuntivo
2017</t>
  </si>
  <si>
    <t>CONSUNTIVO ENTRATE 2018</t>
  </si>
  <si>
    <t>PREVENTIVO ENTRATE 2019</t>
  </si>
  <si>
    <t>TOTALE SPESE 
CONSUNTIVO 2018</t>
  </si>
  <si>
    <t>TOTALE SPESE 
PREVENTIVO 2019</t>
  </si>
  <si>
    <t>1 - Consuntivo
2018</t>
  </si>
  <si>
    <t>1  - Preventivo
2019</t>
  </si>
  <si>
    <t>2 - Consuntivo
2018</t>
  </si>
  <si>
    <t>2  - Preventivo
2019</t>
  </si>
  <si>
    <t>3 - Consuntivo
2018</t>
  </si>
  <si>
    <t>3  - Preventivo
2019</t>
  </si>
  <si>
    <t>4 - Consuntivo
2018</t>
  </si>
  <si>
    <t>4  - Preventivo
2019</t>
  </si>
  <si>
    <t>5 - Consuntivo
2018</t>
  </si>
  <si>
    <t>5  - Preventivo
2019</t>
  </si>
  <si>
    <t>6 - Consuntivo
2018</t>
  </si>
  <si>
    <t>6  - Preventivo
2019</t>
  </si>
  <si>
    <t>9 - Consuntivo
2018</t>
  </si>
  <si>
    <t>9  - Preventivo
2019</t>
  </si>
  <si>
    <t xml:space="preserve">Conferimenti di capitale </t>
  </si>
  <si>
    <t>Conferimenti di capitale</t>
  </si>
  <si>
    <t>1  - Preventivo
2020</t>
  </si>
  <si>
    <t>2  - Preventivo
2020</t>
  </si>
  <si>
    <t>3  - Preventivo
2020</t>
  </si>
  <si>
    <t>4  - Preventivo
2020</t>
  </si>
  <si>
    <t>5  - Preventivo
2020</t>
  </si>
  <si>
    <t>6  - Preventivo
2020</t>
  </si>
  <si>
    <t>9  - Preventivo
2020</t>
  </si>
  <si>
    <t>TOTALE SPESE 
PREVENTIVO 2020</t>
  </si>
  <si>
    <t>PREVENTIVO ENTRATE 2020</t>
  </si>
  <si>
    <t>Contributi e trasferimenti per investimenti a Università</t>
  </si>
  <si>
    <t>CONSUNTIVO ENTRATE 2019</t>
  </si>
  <si>
    <t>TOTALE SPESE 
CONSUNTIVO 2019</t>
  </si>
  <si>
    <t>1 - Consuntivo
2019</t>
  </si>
  <si>
    <t>2 - Consuntivo
2019</t>
  </si>
  <si>
    <t>3 - Consuntivo
2019</t>
  </si>
  <si>
    <t>4 - Consuntivo
2019</t>
  </si>
  <si>
    <t>5 - Consuntivo
2019</t>
  </si>
  <si>
    <t>6 - Consuntivo
2019</t>
  </si>
  <si>
    <t>9 - Consuntivo
2019</t>
  </si>
  <si>
    <t>Altri contributi e trasferimenti correnti a Università</t>
  </si>
  <si>
    <t>IRES</t>
  </si>
  <si>
    <t>TOTALE SPESE 
PREVENTIVO 2021</t>
  </si>
  <si>
    <t>CONSUNTIVO ENTRATE 2020</t>
  </si>
  <si>
    <t>PREVENTIVO ENTRATE 2021</t>
  </si>
  <si>
    <t>TOTALE SPESE 
CONSUNTIVO 2020</t>
  </si>
  <si>
    <t>1  - Preventivo
2021</t>
  </si>
  <si>
    <t>1 - Consuntivo
2020</t>
  </si>
  <si>
    <t>2  - Preventivo
2021</t>
  </si>
  <si>
    <t>2 - Consuntivo
2020</t>
  </si>
  <si>
    <t>3  - Preventivo
2021</t>
  </si>
  <si>
    <t>3 - Consuntivo
2020</t>
  </si>
  <si>
    <t>4  - Preventivo
2021</t>
  </si>
  <si>
    <t>4 - Consuntivo
2020</t>
  </si>
  <si>
    <t>5  - Preventivo
2021</t>
  </si>
  <si>
    <t>5 - Consuntivo
2020</t>
  </si>
  <si>
    <t>6  - Preventivo
2021</t>
  </si>
  <si>
    <t>6 - Consuntivo
2020</t>
  </si>
  <si>
    <t>9  - Preventivo
2021</t>
  </si>
  <si>
    <t>9 - Consuntivo
2020</t>
  </si>
  <si>
    <t>TOTALE SPESE 
CONSUNTIVO 2021</t>
  </si>
  <si>
    <t>TOTALE SPESE 
PREVENTIVO 2022</t>
  </si>
  <si>
    <t>1 - Consuntivo
2021</t>
  </si>
  <si>
    <t>1  - Preventivo
2022</t>
  </si>
  <si>
    <t>2 - Consuntivo
2021</t>
  </si>
  <si>
    <t>2  - Preventivo
2022</t>
  </si>
  <si>
    <t>3 - Consuntivo
2021</t>
  </si>
  <si>
    <t>3  - Preventivo
2022</t>
  </si>
  <si>
    <t>4 - Consuntivo
2021</t>
  </si>
  <si>
    <t>4  - Preventivo
2022</t>
  </si>
  <si>
    <t>5 - Consuntivo
2021</t>
  </si>
  <si>
    <t>5  - Preventivo
2022</t>
  </si>
  <si>
    <t>6 - Consuntivo
2021</t>
  </si>
  <si>
    <t>6  - Preventivo
2022</t>
  </si>
  <si>
    <t>CONSUNTIVO ENTRATE 2021</t>
  </si>
  <si>
    <t>PREVENTIVO ENTRATE 2022</t>
  </si>
  <si>
    <t>Terreni</t>
  </si>
  <si>
    <t>Automezzi</t>
  </si>
  <si>
    <t>Contributi e trasferimenti per investimenti a enti di ricerca statali</t>
  </si>
  <si>
    <t>PREVENTIVO ENTRATE 2023</t>
  </si>
  <si>
    <t>TOTALE SPESE 
PREVENTIVO 2023</t>
  </si>
  <si>
    <t>1  - Preventivo
2023</t>
  </si>
  <si>
    <t>2  - Preventivo
2023</t>
  </si>
  <si>
    <t>3  - Preventivo
2023</t>
  </si>
  <si>
    <t>4  - Preventivo
2023</t>
  </si>
  <si>
    <t>5  - Preventivo
2023</t>
  </si>
  <si>
    <t>6  - Preventivo
2023</t>
  </si>
  <si>
    <t>1 - Consuntivo
2022</t>
  </si>
  <si>
    <t>2 - Consuntivo
2022</t>
  </si>
  <si>
    <t>3 - Consuntivo
2022</t>
  </si>
  <si>
    <t>4 - Consuntivo
2022</t>
  </si>
  <si>
    <t>5 - Consuntivo
2022</t>
  </si>
  <si>
    <t>6 - Consuntivo
2022</t>
  </si>
  <si>
    <t>9 - Consuntivo
2022</t>
  </si>
  <si>
    <t>9 - Consuntivo
2021</t>
  </si>
  <si>
    <t>9  - Preventivo
2022</t>
  </si>
  <si>
    <t>TOTALE SPESE 
CONSUNTIVO 2022</t>
  </si>
  <si>
    <t>1  - Preventivo agg.
2014</t>
  </si>
  <si>
    <t>1  - Preventivo agg.
2015</t>
  </si>
  <si>
    <t>1 - Preventivo agg.
2016</t>
  </si>
  <si>
    <t>1  - Preventivo agg.
2017</t>
  </si>
  <si>
    <t>1  - Preventivo agg.
2018</t>
  </si>
  <si>
    <t>1  - Preventivo agg.
2019</t>
  </si>
  <si>
    <t>1  - Preventivo agg.
2020</t>
  </si>
  <si>
    <t>1  - Preventivo agg.
2021</t>
  </si>
  <si>
    <t>1  - Preventivo agg.
2022</t>
  </si>
  <si>
    <t>2  - Preventivo agg.
2014</t>
  </si>
  <si>
    <t>2 - Preventivo agg.
2015</t>
  </si>
  <si>
    <t>2 - Preventivo agg.
2016</t>
  </si>
  <si>
    <t>2  - Preventivo agg.
2017</t>
  </si>
  <si>
    <t>2  - Preventivo agg.
2018</t>
  </si>
  <si>
    <t>2  - Preventivo agg.
2019</t>
  </si>
  <si>
    <t>2  - Preventivo agg.
2020</t>
  </si>
  <si>
    <t>2  - Preventivo agg.
2021</t>
  </si>
  <si>
    <t>2  - Preventivo agg.
2022</t>
  </si>
  <si>
    <t>3  - Preventivo agg.
2014</t>
  </si>
  <si>
    <t>TOTALE SPESE 
PREVENTIVO AGG. 2022</t>
  </si>
  <si>
    <t>TOTALE SPESE 
PREVENTIVO AGG. 2021</t>
  </si>
  <si>
    <t>TOTALE SPESE 
PREVENTIVO AGG. 2020</t>
  </si>
  <si>
    <t>TOTALE SPESE 
PREVENTIVO AGG.  2019</t>
  </si>
  <si>
    <t>TOTALE SPESE 
PREVENTIVO AGG. 2018</t>
  </si>
  <si>
    <t>TOTALE SPESE 
PREVENTIVO AGG.  2017</t>
  </si>
  <si>
    <t>TOTALE SPESE 
PREVENTIVO AGG.  2016</t>
  </si>
  <si>
    <t>TOTALE SPESE 
PREVENTIVO AGG.  2015</t>
  </si>
  <si>
    <t>TOTALE SPESE 
PREVENTIVO AGG.  2014</t>
  </si>
  <si>
    <t>9  - Preventivo agg.
2022</t>
  </si>
  <si>
    <t>9  - Preventivo  agg.
2021</t>
  </si>
  <si>
    <t>9  - Preventivo agg.
2020</t>
  </si>
  <si>
    <t>9  - Preventivo agg.
2019</t>
  </si>
  <si>
    <t>3  - Preventivo agg.
2015</t>
  </si>
  <si>
    <t>3  - Preventivo agg.
2016</t>
  </si>
  <si>
    <t>3  - Preventivo agg.
2017</t>
  </si>
  <si>
    <t>3  - Preventivo agg.
2018</t>
  </si>
  <si>
    <t>3  - Preventivo agg.
2019</t>
  </si>
  <si>
    <t>3  - Preventivo agg.
2020</t>
  </si>
  <si>
    <t>3  - Preventivo agg.
2021</t>
  </si>
  <si>
    <t>3  - Preventivo agg.
2022</t>
  </si>
  <si>
    <t>4  - Preventivo agg.
2014</t>
  </si>
  <si>
    <t>4  - Preventivo agg.
2015</t>
  </si>
  <si>
    <t>4  - Preventivo agg.
2016</t>
  </si>
  <si>
    <t>4  - Preventivo agg.
2017</t>
  </si>
  <si>
    <t>4  - Preventivo agg.
2018</t>
  </si>
  <si>
    <t>4  - Preventivo agg.
2019</t>
  </si>
  <si>
    <t>4  - Preventivo agg.
2020</t>
  </si>
  <si>
    <t>4  - Preventivo agg.
2021</t>
  </si>
  <si>
    <t>4  - Preventivo agg.
2022</t>
  </si>
  <si>
    <t>5  - Preventivo agg.
2014</t>
  </si>
  <si>
    <t>5  - Preventivo agg.
2015</t>
  </si>
  <si>
    <t>5  - Preventivo agg.
2016</t>
  </si>
  <si>
    <t>5  - Preventivo agg.
2017</t>
  </si>
  <si>
    <t>5  - Preventivo agg.
2018</t>
  </si>
  <si>
    <t>5  - Preventivo agg.
2019</t>
  </si>
  <si>
    <t>5  - Preventivo agg.
2020</t>
  </si>
  <si>
    <t>5  - Preventivo agg.
2021</t>
  </si>
  <si>
    <t>5  - Preventivo agg.
2022</t>
  </si>
  <si>
    <t>6  - Preventivo agg.
2014</t>
  </si>
  <si>
    <t>6  - Preventivo agg.
2015</t>
  </si>
  <si>
    <t>6  - Preventivo agg.
2016</t>
  </si>
  <si>
    <t>6  - Preventivo agg.
2017</t>
  </si>
  <si>
    <t>6  - Preventivo agg.
2018</t>
  </si>
  <si>
    <t>6  - Preventivo agg.
2019</t>
  </si>
  <si>
    <t>6  - Preventivo agg.
2020</t>
  </si>
  <si>
    <t>6  - Preventivo agg.
2021</t>
  </si>
  <si>
    <t>6  - Preventivo agg.
2022</t>
  </si>
  <si>
    <t>9  - Preventivo agg.
2014</t>
  </si>
  <si>
    <t>9 - Preventivo agg.
2015</t>
  </si>
  <si>
    <t>9  - Preventivo agg.
2016</t>
  </si>
  <si>
    <t>9  - Preventivo agg.
2017</t>
  </si>
  <si>
    <t>9  - Preventivo agg.
2018</t>
  </si>
  <si>
    <t>PREVENTIVO AGG. ENTRATE 2022</t>
  </si>
  <si>
    <t>PREVENTIVO AGG. ENTRATE 2021</t>
  </si>
  <si>
    <t>PREVENTIVO AGG. ENTRATE 2014</t>
  </si>
  <si>
    <t>PREVENTIVO AGG. ENTRATE 2015</t>
  </si>
  <si>
    <t>PREVENTIVO AGG. ENTRATE 2016</t>
  </si>
  <si>
    <t>PREVENTIVO AGG. ENTRATE 2017</t>
  </si>
  <si>
    <t>PREVENTIVO AGG. ENTRATE 2018</t>
  </si>
  <si>
    <t>PREVENTIVO AGG. ENTRATE 2019</t>
  </si>
  <si>
    <t>CONSUNTIVO ENTRATE 2022</t>
  </si>
  <si>
    <t>TOTALE SPESE 
PREVENTIVO AGG. 2023</t>
  </si>
  <si>
    <t>PREVENTIVO AGG. ENTRATE 2023</t>
  </si>
  <si>
    <t>1  - Preventivo agg.
2023</t>
  </si>
  <si>
    <t>2  - Preventivo agg.
2023</t>
  </si>
  <si>
    <t>3  - Preventivo agg.
2023</t>
  </si>
  <si>
    <t>4  - Preventivo agg.
2023</t>
  </si>
  <si>
    <t>5  - Preventivo agg.
2023</t>
  </si>
  <si>
    <t>6  - Preventivo agg.
2023</t>
  </si>
  <si>
    <t>9 - Preventivo
2023</t>
  </si>
  <si>
    <t>9 - Preventivo agg.
2023</t>
  </si>
  <si>
    <t>PREVENTIVO ENTRATE 2024</t>
  </si>
  <si>
    <t>1  - Preventivo
2024</t>
  </si>
  <si>
    <t>2  - Preventivo
2024</t>
  </si>
  <si>
    <t>3  - Preventivo
2024</t>
  </si>
  <si>
    <t>4  - Preventivo
2024</t>
  </si>
  <si>
    <t>5  - Preventivo
2024</t>
  </si>
  <si>
    <t>6  - Preventivo
2024</t>
  </si>
  <si>
    <t>9  - Preventivo
2024</t>
  </si>
  <si>
    <t>TOTALE SPESE 
PREVENTIVO 2024</t>
  </si>
  <si>
    <t>CONSUNTIVO ENTRATE 2023</t>
  </si>
  <si>
    <t>TOTALE SPESE 
CONSUNTIVO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</si>
</sst>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609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center"/>
    </xf>
    <xf numFmtId="43" fontId="16" fillId="0" borderId="10" xfId="1" applyFont="1" applyBorder="1" applyAlignment="1">
      <alignment horizontal="center" vertical="center" wrapText="1"/>
    </xf>
    <xf numFmtId="0" fontId="0" fillId="0" borderId="10" xfId="0" applyBorder="1"/>
    <xf numFmtId="0" fontId="16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43" fontId="0" fillId="0" borderId="10" xfId="1" applyFont="1" applyBorder="1" applyAlignment="1">
      <alignment vertical="center" wrapText="1"/>
    </xf>
    <xf numFmtId="43" fontId="17" fillId="33" borderId="10" xfId="1" applyFont="1" applyFill="1" applyBorder="1" applyAlignment="1">
      <alignment wrapText="1"/>
    </xf>
    <xf numFmtId="43" fontId="0" fillId="34" borderId="10" xfId="1" applyFont="1" applyFill="1" applyBorder="1" applyAlignment="1">
      <alignment wrapText="1"/>
    </xf>
    <xf numFmtId="43" fontId="0" fillId="0" borderId="10" xfId="1" applyFont="1" applyBorder="1" applyAlignment="1">
      <alignment wrapText="1"/>
    </xf>
    <xf numFmtId="43" fontId="0" fillId="0" borderId="10" xfId="1" applyFont="1" applyFill="1" applyBorder="1" applyAlignment="1">
      <alignment wrapText="1"/>
    </xf>
    <xf numFmtId="43" fontId="0" fillId="0" borderId="10" xfId="1" applyFont="1" applyBorder="1"/>
    <xf numFmtId="0" fontId="19" fillId="0" borderId="10" xfId="0" applyFont="1" applyBorder="1"/>
    <xf numFmtId="0" fontId="20" fillId="33" borderId="10" xfId="0" applyFont="1" applyFill="1" applyBorder="1" applyAlignment="1">
      <alignment wrapText="1"/>
    </xf>
    <xf numFmtId="0" fontId="19" fillId="0" borderId="0" xfId="0" applyFont="1"/>
    <xf numFmtId="0" fontId="21" fillId="0" borderId="14" xfId="0" applyFont="1" applyBorder="1" applyAlignment="1">
      <alignment vertical="top"/>
    </xf>
    <xf numFmtId="0" fontId="21" fillId="0" borderId="0" xfId="0" applyFont="1" applyAlignment="1">
      <alignment vertical="top"/>
    </xf>
    <xf numFmtId="43" fontId="21" fillId="0" borderId="0" xfId="1" applyFont="1" applyBorder="1" applyAlignment="1">
      <alignment vertical="top"/>
    </xf>
    <xf numFmtId="43" fontId="24" fillId="0" borderId="14" xfId="1" applyFont="1" applyBorder="1" applyAlignment="1">
      <alignment vertical="top"/>
    </xf>
    <xf numFmtId="43" fontId="0" fillId="0" borderId="0" xfId="1" applyFont="1"/>
    <xf numFmtId="0" fontId="22" fillId="0" borderId="14" xfId="0" applyFont="1" applyBorder="1" applyAlignment="1">
      <alignment horizontal="center" vertical="top" wrapText="1"/>
    </xf>
    <xf numFmtId="43" fontId="13" fillId="33" borderId="10" xfId="1" applyFont="1" applyFill="1" applyBorder="1" applyAlignment="1">
      <alignment wrapText="1"/>
    </xf>
    <xf numFmtId="43" fontId="13" fillId="0" borderId="10" xfId="1" applyFont="1" applyBorder="1" applyAlignment="1">
      <alignment horizontal="center" vertical="center" wrapText="1"/>
    </xf>
    <xf numFmtId="43" fontId="25" fillId="33" borderId="10" xfId="1" applyFont="1" applyFill="1" applyBorder="1" applyAlignment="1">
      <alignment wrapText="1"/>
    </xf>
    <xf numFmtId="43" fontId="16" fillId="0" borderId="10" xfId="1" applyFont="1" applyBorder="1" applyAlignment="1">
      <alignment horizontal="left" vertical="center" wrapText="1"/>
    </xf>
    <xf numFmtId="0" fontId="26" fillId="0" borderId="10" xfId="0" applyFont="1" applyBorder="1"/>
    <xf numFmtId="0" fontId="25" fillId="33" borderId="10" xfId="0" applyFont="1" applyFill="1" applyBorder="1" applyAlignment="1">
      <alignment wrapText="1"/>
    </xf>
    <xf numFmtId="0" fontId="26" fillId="0" borderId="0" xfId="0" applyFont="1"/>
    <xf numFmtId="49" fontId="16" fillId="0" borderId="10" xfId="1" applyNumberFormat="1" applyFont="1" applyFill="1" applyBorder="1" applyAlignment="1">
      <alignment horizontal="center" vertical="center" wrapText="1"/>
    </xf>
    <xf numFmtId="43" fontId="18" fillId="0" borderId="12" xfId="1" applyFont="1" applyFill="1" applyBorder="1" applyAlignment="1">
      <alignment vertical="center" wrapText="1"/>
    </xf>
    <xf numFmtId="43" fontId="23" fillId="0" borderId="11" xfId="1" applyFont="1" applyFill="1" applyBorder="1" applyAlignment="1">
      <alignment wrapText="1"/>
    </xf>
    <xf numFmtId="43" fontId="23" fillId="0" borderId="12" xfId="1" applyFont="1" applyFill="1" applyBorder="1" applyAlignment="1">
      <alignment vertical="center" wrapText="1"/>
    </xf>
    <xf numFmtId="43" fontId="23" fillId="0" borderId="13" xfId="1" applyFont="1" applyFill="1" applyBorder="1" applyAlignment="1">
      <alignment vertical="center" wrapText="1"/>
    </xf>
    <xf numFmtId="43" fontId="23" fillId="0" borderId="13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10" xfId="0" applyFont="1" applyBorder="1"/>
    <xf numFmtId="0" fontId="17" fillId="0" borderId="10" xfId="0" applyFont="1" applyBorder="1" applyAlignment="1">
      <alignment wrapText="1"/>
    </xf>
    <xf numFmtId="43" fontId="17" fillId="0" borderId="10" xfId="1" applyFont="1" applyFill="1" applyBorder="1" applyAlignment="1">
      <alignment wrapText="1"/>
    </xf>
    <xf numFmtId="0" fontId="17" fillId="0" borderId="0" xfId="0" applyFont="1"/>
    <xf numFmtId="43" fontId="16" fillId="0" borderId="10" xfId="1" applyFont="1" applyFill="1" applyBorder="1" applyAlignment="1">
      <alignment horizontal="center" vertical="center" wrapText="1"/>
    </xf>
    <xf numFmtId="43" fontId="24" fillId="0" borderId="14" xfId="1" applyFont="1" applyFill="1" applyBorder="1" applyAlignment="1">
      <alignment vertical="top"/>
    </xf>
    <xf numFmtId="49" fontId="13" fillId="0" borderId="10" xfId="1" applyNumberFormat="1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wrapText="1"/>
    </xf>
    <xf numFmtId="43" fontId="27" fillId="0" borderId="0" xfId="1" applyFont="1" applyFill="1" applyBorder="1" applyAlignment="1">
      <alignment wrapText="1"/>
    </xf>
    <xf numFmtId="43" fontId="21" fillId="0" borderId="0" xfId="1" applyFont="1" applyFill="1" applyBorder="1" applyAlignment="1">
      <alignment vertical="top"/>
    </xf>
    <xf numFmtId="43" fontId="26" fillId="0" borderId="11" xfId="1" applyFont="1" applyFill="1" applyBorder="1" applyAlignment="1"/>
    <xf numFmtId="43" fontId="23" fillId="0" borderId="11" xfId="1" applyFont="1" applyFill="1" applyBorder="1" applyAlignment="1"/>
    <xf numFmtId="49" fontId="1" fillId="0" borderId="0" xfId="1" applyNumberFormat="1" applyFont="1" applyFill="1" applyBorder="1" applyAlignment="1">
      <alignment vertical="top" wrapText="1"/>
    </xf>
    <xf numFmtId="43" fontId="19" fillId="0" borderId="0" xfId="1" applyFont="1"/>
    <xf numFmtId="43" fontId="26" fillId="0" borderId="0" xfId="1" applyFont="1"/>
    <xf numFmtId="43" fontId="0" fillId="0" borderId="0" xfId="0" applyNumberFormat="1"/>
    <xf numFmtId="164" fontId="0" fillId="0" borderId="0" xfId="0" applyNumberFormat="1"/>
    <xf numFmtId="49" fontId="0" fillId="0" borderId="0" xfId="1" applyNumberFormat="1" applyFont="1" applyFill="1" applyBorder="1" applyAlignment="1">
      <alignment vertical="top" wrapText="1"/>
    </xf>
    <xf numFmtId="0" fontId="17" fillId="35" borderId="10" xfId="0" applyFont="1" applyFill="1" applyBorder="1" applyAlignment="1">
      <alignment wrapText="1"/>
    </xf>
    <xf numFmtId="0" fontId="13" fillId="35" borderId="0" xfId="0" applyFont="1" applyFill="1"/>
    <xf numFmtId="0" fontId="13" fillId="35" borderId="0" xfId="0" applyFont="1" applyFill="1" applyAlignment="1">
      <alignment horizontal="left"/>
    </xf>
    <xf numFmtId="43" fontId="0" fillId="0" borderId="0" xfId="0" applyNumberFormat="1" applyAlignment="1">
      <alignment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1"/>
  <sheetViews>
    <sheetView zoomScaleNormal="100" zoomScaleSheetLayoutView="80" workbookViewId="0">
      <pane xSplit="2" ySplit="3" topLeftCell="Y137" activePane="bottomRight" state="frozen"/>
      <selection pane="topRight" activeCell="C1" sqref="C1"/>
      <selection pane="bottomLeft" activeCell="A4" sqref="A4"/>
      <selection pane="bottomRight" activeCell="AF159" sqref="AF159"/>
    </sheetView>
  </sheetViews>
  <sheetFormatPr defaultColWidth="9.140625" defaultRowHeight="15" x14ac:dyDescent="0.25"/>
  <cols>
    <col min="1" max="1" width="5.5703125" style="5" bestFit="1" customWidth="1"/>
    <col min="2" max="2" width="82.85546875" style="9" customWidth="1"/>
    <col min="3" max="9" width="17.85546875" style="15" customWidth="1"/>
    <col min="10" max="33" width="18.140625" style="15" customWidth="1"/>
    <col min="34" max="34" width="16.85546875" style="23" bestFit="1" customWidth="1"/>
  </cols>
  <sheetData>
    <row r="1" spans="1:34" s="20" customFormat="1" ht="38.25" customHeight="1" x14ac:dyDescent="0.25">
      <c r="B1" s="38" t="s">
        <v>245</v>
      </c>
      <c r="C1" s="21"/>
      <c r="D1" s="21"/>
      <c r="E1" s="21"/>
      <c r="F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1"/>
    </row>
    <row r="2" spans="1:34" s="20" customFormat="1" ht="24" customHeight="1" x14ac:dyDescent="0.25">
      <c r="A2" s="19"/>
      <c r="B2" s="24" t="s">
        <v>246</v>
      </c>
      <c r="C2" s="22">
        <v>0</v>
      </c>
      <c r="D2" s="22">
        <v>0</v>
      </c>
      <c r="E2" s="22">
        <v>0</v>
      </c>
      <c r="F2" s="22">
        <v>0</v>
      </c>
      <c r="I2" s="22"/>
      <c r="J2" s="22"/>
      <c r="K2" s="22"/>
      <c r="N2" s="22"/>
      <c r="Q2" s="22"/>
      <c r="S2" s="44"/>
      <c r="T2" s="44"/>
      <c r="W2" s="44"/>
      <c r="Z2" s="44"/>
      <c r="AA2" s="48"/>
      <c r="AB2" s="48"/>
      <c r="AC2" s="44"/>
      <c r="AD2" s="48"/>
      <c r="AE2" s="48"/>
      <c r="AF2" s="44"/>
      <c r="AG2" s="48"/>
      <c r="AH2" s="21"/>
    </row>
    <row r="3" spans="1:34" s="2" customFormat="1" ht="42" customHeight="1" x14ac:dyDescent="0.25">
      <c r="A3" s="3"/>
      <c r="B3" s="6" t="s">
        <v>102</v>
      </c>
      <c r="C3" s="4" t="s">
        <v>267</v>
      </c>
      <c r="D3" s="43" t="s">
        <v>542</v>
      </c>
      <c r="E3" s="4" t="s">
        <v>268</v>
      </c>
      <c r="F3" s="4" t="s">
        <v>319</v>
      </c>
      <c r="G3" s="43" t="s">
        <v>543</v>
      </c>
      <c r="H3" s="4" t="s">
        <v>269</v>
      </c>
      <c r="I3" s="4" t="s">
        <v>320</v>
      </c>
      <c r="J3" s="43" t="s">
        <v>544</v>
      </c>
      <c r="K3" s="4" t="s">
        <v>322</v>
      </c>
      <c r="L3" s="4" t="s">
        <v>321</v>
      </c>
      <c r="M3" s="43" t="s">
        <v>545</v>
      </c>
      <c r="N3" s="4" t="s">
        <v>363</v>
      </c>
      <c r="O3" s="4" t="s">
        <v>345</v>
      </c>
      <c r="P3" s="43" t="s">
        <v>546</v>
      </c>
      <c r="Q3" s="4" t="s">
        <v>372</v>
      </c>
      <c r="R3" s="4" t="s">
        <v>373</v>
      </c>
      <c r="S3" s="43" t="s">
        <v>547</v>
      </c>
      <c r="T3" s="43" t="s">
        <v>402</v>
      </c>
      <c r="U3" s="43" t="s">
        <v>400</v>
      </c>
      <c r="V3" s="43" t="s">
        <v>400</v>
      </c>
      <c r="W3" s="43" t="s">
        <v>414</v>
      </c>
      <c r="X3" s="43" t="s">
        <v>415</v>
      </c>
      <c r="Y3" s="43" t="s">
        <v>541</v>
      </c>
      <c r="Z3" s="43" t="s">
        <v>445</v>
      </c>
      <c r="AA3" s="43" t="s">
        <v>446</v>
      </c>
      <c r="AB3" s="43" t="s">
        <v>540</v>
      </c>
      <c r="AC3" s="43" t="s">
        <v>548</v>
      </c>
      <c r="AD3" s="43" t="s">
        <v>450</v>
      </c>
      <c r="AE3" s="43" t="s">
        <v>550</v>
      </c>
      <c r="AF3" s="43" t="s">
        <v>568</v>
      </c>
      <c r="AG3" s="43" t="s">
        <v>559</v>
      </c>
      <c r="AH3" s="1"/>
    </row>
    <row r="4" spans="1:34" s="2" customFormat="1" ht="10.5" customHeight="1" x14ac:dyDescent="0.25">
      <c r="A4" s="3"/>
      <c r="B4" s="6"/>
      <c r="C4" s="26">
        <v>0</v>
      </c>
      <c r="D4" s="26">
        <v>0</v>
      </c>
      <c r="E4" s="26">
        <v>0</v>
      </c>
      <c r="F4" s="26">
        <v>0</v>
      </c>
      <c r="G4" s="4"/>
      <c r="H4" s="4"/>
      <c r="I4" s="26">
        <v>0</v>
      </c>
      <c r="J4" s="26"/>
      <c r="K4" s="26"/>
      <c r="L4" s="26">
        <v>0</v>
      </c>
      <c r="M4" s="26">
        <v>0</v>
      </c>
      <c r="N4" s="26"/>
      <c r="O4" s="26">
        <v>0</v>
      </c>
      <c r="P4" s="26">
        <v>0</v>
      </c>
      <c r="Q4" s="26"/>
      <c r="R4" s="26">
        <v>0</v>
      </c>
      <c r="S4" s="26"/>
      <c r="T4" s="26"/>
      <c r="U4" s="26">
        <v>0</v>
      </c>
      <c r="V4" s="26">
        <v>0</v>
      </c>
      <c r="W4" s="26"/>
      <c r="X4" s="26">
        <v>0</v>
      </c>
      <c r="Y4" s="26">
        <v>0</v>
      </c>
      <c r="Z4" s="26"/>
      <c r="AA4" s="26">
        <v>0</v>
      </c>
      <c r="AB4" s="26">
        <v>0</v>
      </c>
      <c r="AC4" s="26"/>
      <c r="AD4" s="26">
        <v>0</v>
      </c>
      <c r="AE4" s="26">
        <v>0</v>
      </c>
      <c r="AF4" s="26"/>
      <c r="AG4" s="26">
        <v>0</v>
      </c>
    </row>
    <row r="5" spans="1:34" ht="15.75" x14ac:dyDescent="0.25">
      <c r="A5" s="5">
        <v>1</v>
      </c>
      <c r="B5" s="7" t="s">
        <v>105</v>
      </c>
      <c r="C5" s="11">
        <f t="shared" ref="C5:D5" si="0">C6+C8+C10+C12+C14</f>
        <v>16755000</v>
      </c>
      <c r="D5" s="11">
        <f t="shared" si="0"/>
        <v>16765000</v>
      </c>
      <c r="E5" s="11">
        <f t="shared" ref="E5:K5" si="1">E6+E8+E10+E12+E14</f>
        <v>16487820.120000001</v>
      </c>
      <c r="F5" s="11">
        <f t="shared" si="1"/>
        <v>13160000</v>
      </c>
      <c r="G5" s="25">
        <f t="shared" ref="G5" si="2">G6+G8+G10+G12+G14</f>
        <v>13015000</v>
      </c>
      <c r="H5" s="25">
        <f t="shared" si="1"/>
        <v>12901867.960000001</v>
      </c>
      <c r="I5" s="11">
        <f t="shared" si="1"/>
        <v>11442350</v>
      </c>
      <c r="J5" s="11">
        <f t="shared" si="1"/>
        <v>11547350</v>
      </c>
      <c r="K5" s="11">
        <f t="shared" si="1"/>
        <v>11813090.93</v>
      </c>
      <c r="L5" s="11">
        <f t="shared" ref="L5:P5" si="3">L6+L8+L10+L12+L14</f>
        <v>10793000</v>
      </c>
      <c r="M5" s="11">
        <f t="shared" ref="M5" si="4">M6+M8+M10+M12+M14</f>
        <v>12043000</v>
      </c>
      <c r="N5" s="11">
        <f t="shared" si="3"/>
        <v>12440631.49</v>
      </c>
      <c r="O5" s="11">
        <f t="shared" ref="O5" si="5">O6+O8+O10+O12+O14</f>
        <v>12050000</v>
      </c>
      <c r="P5" s="11">
        <f t="shared" si="3"/>
        <v>12050000</v>
      </c>
      <c r="Q5" s="11">
        <f t="shared" ref="Q5:R5" si="6">Q6+Q8+Q10+Q12+Q14</f>
        <v>11971977.930000002</v>
      </c>
      <c r="R5" s="11">
        <f t="shared" si="6"/>
        <v>12228000</v>
      </c>
      <c r="S5" s="11">
        <f t="shared" ref="S5:T5" si="7">S6+S8+S10+S12+S14</f>
        <v>12434000</v>
      </c>
      <c r="T5" s="11">
        <f t="shared" si="7"/>
        <v>12370718.299999999</v>
      </c>
      <c r="U5" s="11">
        <f t="shared" ref="U5:X5" si="8">U6+U8+U10+U12+U14</f>
        <v>10626000</v>
      </c>
      <c r="V5" s="11">
        <f t="shared" ref="V5" si="9">V6+V8+V10+V12+V14</f>
        <v>10981000</v>
      </c>
      <c r="W5" s="11">
        <f t="shared" si="8"/>
        <v>11643509.980000002</v>
      </c>
      <c r="X5" s="11">
        <f t="shared" si="8"/>
        <v>12818000</v>
      </c>
      <c r="Y5" s="11">
        <f t="shared" ref="Y5" si="10">Y6+Y8+Y10+Y12+Y14</f>
        <v>11982000</v>
      </c>
      <c r="Z5" s="11">
        <f t="shared" ref="Z5:AA5" si="11">Z6+Z8+Z10+Z12+Z14</f>
        <v>11667662.849999998</v>
      </c>
      <c r="AA5" s="11">
        <f t="shared" si="11"/>
        <v>11962000</v>
      </c>
      <c r="AB5" s="11">
        <f t="shared" ref="AB5:AC5" si="12">AB6+AB8+AB10+AB12+AB14</f>
        <v>11812000</v>
      </c>
      <c r="AC5" s="11">
        <f t="shared" si="12"/>
        <v>12081242.84</v>
      </c>
      <c r="AD5" s="11">
        <f t="shared" ref="AD5:AF5" si="13">AD6+AD8+AD10+AD12+AD14</f>
        <v>11390000</v>
      </c>
      <c r="AE5" s="11">
        <f t="shared" si="13"/>
        <v>12290000</v>
      </c>
      <c r="AF5" s="11">
        <f t="shared" si="13"/>
        <v>12871588.520000001</v>
      </c>
      <c r="AG5" s="11">
        <f t="shared" ref="AG5" si="14">AG6+AG8+AG10+AG12+AG14</f>
        <v>12300000</v>
      </c>
      <c r="AH5" s="52"/>
    </row>
    <row r="6" spans="1:34" x14ac:dyDescent="0.25">
      <c r="A6" s="5">
        <v>11</v>
      </c>
      <c r="B6" s="8" t="s">
        <v>106</v>
      </c>
      <c r="C6" s="12">
        <f>C7</f>
        <v>12000000</v>
      </c>
      <c r="D6" s="12">
        <f t="shared" ref="D6:AG6" si="15">D7</f>
        <v>12000000</v>
      </c>
      <c r="E6" s="12">
        <f t="shared" si="15"/>
        <v>11894586.380000001</v>
      </c>
      <c r="F6" s="12">
        <f t="shared" si="15"/>
        <v>8500000</v>
      </c>
      <c r="G6" s="12">
        <f t="shared" si="15"/>
        <v>8400000</v>
      </c>
      <c r="H6" s="12">
        <f t="shared" si="15"/>
        <v>8403864.0299999993</v>
      </c>
      <c r="I6" s="12">
        <f t="shared" si="15"/>
        <v>7100000</v>
      </c>
      <c r="J6" s="12">
        <f t="shared" si="15"/>
        <v>7100000</v>
      </c>
      <c r="K6" s="12">
        <f t="shared" si="15"/>
        <v>7351293.6300000008</v>
      </c>
      <c r="L6" s="12">
        <f t="shared" si="15"/>
        <v>6410000</v>
      </c>
      <c r="M6" s="12">
        <f t="shared" si="15"/>
        <v>7550000</v>
      </c>
      <c r="N6" s="12">
        <f t="shared" si="15"/>
        <v>7790001.0099999998</v>
      </c>
      <c r="O6" s="12">
        <f t="shared" si="15"/>
        <v>7600000</v>
      </c>
      <c r="P6" s="12">
        <f t="shared" si="15"/>
        <v>7600000</v>
      </c>
      <c r="Q6" s="12">
        <f t="shared" si="15"/>
        <v>7401383.2400000002</v>
      </c>
      <c r="R6" s="12">
        <f t="shared" si="15"/>
        <v>7700000</v>
      </c>
      <c r="S6" s="12">
        <f t="shared" si="15"/>
        <v>7700000</v>
      </c>
      <c r="T6" s="12">
        <f t="shared" si="15"/>
        <v>7779471.7199999997</v>
      </c>
      <c r="U6" s="12">
        <f t="shared" si="15"/>
        <v>6000000</v>
      </c>
      <c r="V6" s="12">
        <f t="shared" si="15"/>
        <v>6500000</v>
      </c>
      <c r="W6" s="12">
        <f t="shared" si="15"/>
        <v>7227600.6600000001</v>
      </c>
      <c r="X6" s="12">
        <f t="shared" si="15"/>
        <v>8130000</v>
      </c>
      <c r="Y6" s="12">
        <f t="shared" si="15"/>
        <v>7500000</v>
      </c>
      <c r="Z6" s="12">
        <f t="shared" si="15"/>
        <v>7169956.7199999997</v>
      </c>
      <c r="AA6" s="12">
        <f t="shared" si="15"/>
        <v>7500000</v>
      </c>
      <c r="AB6" s="12">
        <f t="shared" si="15"/>
        <v>7400000</v>
      </c>
      <c r="AC6" s="12">
        <f t="shared" si="15"/>
        <v>7748125.9699999997</v>
      </c>
      <c r="AD6" s="12">
        <f t="shared" si="15"/>
        <v>7000000</v>
      </c>
      <c r="AE6" s="12">
        <f t="shared" si="15"/>
        <v>7800000</v>
      </c>
      <c r="AF6" s="12">
        <f t="shared" si="15"/>
        <v>8098640.8200000003</v>
      </c>
      <c r="AG6" s="12">
        <f t="shared" si="15"/>
        <v>7800000</v>
      </c>
    </row>
    <row r="7" spans="1:34" x14ac:dyDescent="0.25">
      <c r="A7" s="5">
        <v>1100</v>
      </c>
      <c r="B7" s="9" t="s">
        <v>106</v>
      </c>
      <c r="C7" s="14">
        <v>12000000</v>
      </c>
      <c r="D7" s="14">
        <v>12000000</v>
      </c>
      <c r="E7" s="14">
        <v>11894586.380000001</v>
      </c>
      <c r="F7" s="14">
        <v>8500000</v>
      </c>
      <c r="G7" s="14">
        <v>8400000</v>
      </c>
      <c r="H7" s="14">
        <v>8403864.0299999993</v>
      </c>
      <c r="I7" s="14">
        <v>7100000</v>
      </c>
      <c r="J7" s="14">
        <v>7100000</v>
      </c>
      <c r="K7" s="14">
        <v>7351293.6300000008</v>
      </c>
      <c r="L7" s="14">
        <v>6410000</v>
      </c>
      <c r="M7" s="14">
        <v>7550000</v>
      </c>
      <c r="N7" s="14">
        <v>7790001.0099999998</v>
      </c>
      <c r="O7" s="14">
        <v>7600000</v>
      </c>
      <c r="P7" s="14">
        <v>7600000</v>
      </c>
      <c r="Q7" s="14">
        <v>7401383.2400000002</v>
      </c>
      <c r="R7" s="14">
        <v>7700000</v>
      </c>
      <c r="S7" s="14">
        <v>7700000</v>
      </c>
      <c r="T7" s="14">
        <v>7779471.7199999997</v>
      </c>
      <c r="U7" s="14">
        <v>6000000</v>
      </c>
      <c r="V7" s="14">
        <v>6500000</v>
      </c>
      <c r="W7" s="14">
        <v>7227600.6600000001</v>
      </c>
      <c r="X7" s="14">
        <v>8130000</v>
      </c>
      <c r="Y7" s="14">
        <v>7500000</v>
      </c>
      <c r="Z7" s="14">
        <v>7169956.7199999997</v>
      </c>
      <c r="AA7" s="14">
        <v>7500000</v>
      </c>
      <c r="AB7" s="14">
        <v>7400000</v>
      </c>
      <c r="AC7" s="14">
        <v>7748125.9699999997</v>
      </c>
      <c r="AD7" s="14">
        <v>7000000</v>
      </c>
      <c r="AE7" s="14">
        <v>7800000</v>
      </c>
      <c r="AF7" s="14">
        <v>8098640.8200000003</v>
      </c>
      <c r="AG7" s="14">
        <v>7800000</v>
      </c>
    </row>
    <row r="8" spans="1:34" x14ac:dyDescent="0.25">
      <c r="A8" s="5">
        <v>12</v>
      </c>
      <c r="B8" s="8" t="s">
        <v>107</v>
      </c>
      <c r="C8" s="12">
        <f>C9</f>
        <v>150000</v>
      </c>
      <c r="D8" s="12">
        <f t="shared" ref="D8:AG8" si="16">D9</f>
        <v>150000</v>
      </c>
      <c r="E8" s="12">
        <f t="shared" si="16"/>
        <v>85269.8</v>
      </c>
      <c r="F8" s="12">
        <f t="shared" si="16"/>
        <v>200000</v>
      </c>
      <c r="G8" s="12">
        <f t="shared" si="16"/>
        <v>200000</v>
      </c>
      <c r="H8" s="12">
        <f t="shared" si="16"/>
        <v>237701.05</v>
      </c>
      <c r="I8" s="12">
        <f t="shared" si="16"/>
        <v>180000</v>
      </c>
      <c r="J8" s="12">
        <f t="shared" si="16"/>
        <v>180000</v>
      </c>
      <c r="K8" s="12">
        <f t="shared" si="16"/>
        <v>88227.55</v>
      </c>
      <c r="L8" s="12">
        <f t="shared" si="16"/>
        <v>100000</v>
      </c>
      <c r="M8" s="12">
        <f t="shared" si="16"/>
        <v>200000</v>
      </c>
      <c r="N8" s="12">
        <f t="shared" si="16"/>
        <v>238089.3</v>
      </c>
      <c r="O8" s="12">
        <f t="shared" si="16"/>
        <v>250000</v>
      </c>
      <c r="P8" s="12">
        <f t="shared" si="16"/>
        <v>250000</v>
      </c>
      <c r="Q8" s="12">
        <f t="shared" si="16"/>
        <v>92772.68</v>
      </c>
      <c r="R8" s="12">
        <f t="shared" si="16"/>
        <v>240000</v>
      </c>
      <c r="S8" s="12">
        <f t="shared" si="16"/>
        <v>240000</v>
      </c>
      <c r="T8" s="12">
        <f t="shared" si="16"/>
        <v>208187.72</v>
      </c>
      <c r="U8" s="12">
        <f t="shared" si="16"/>
        <v>320000</v>
      </c>
      <c r="V8" s="12">
        <f t="shared" si="16"/>
        <v>200000</v>
      </c>
      <c r="W8" s="12">
        <f t="shared" si="16"/>
        <v>103614.72</v>
      </c>
      <c r="X8" s="12">
        <f t="shared" si="16"/>
        <v>400000</v>
      </c>
      <c r="Y8" s="12">
        <f t="shared" si="16"/>
        <v>200000</v>
      </c>
      <c r="Z8" s="12">
        <f t="shared" si="16"/>
        <v>75879.87</v>
      </c>
      <c r="AA8" s="12">
        <f t="shared" si="16"/>
        <v>150000</v>
      </c>
      <c r="AB8" s="12">
        <f t="shared" si="16"/>
        <v>110000</v>
      </c>
      <c r="AC8" s="12">
        <f t="shared" si="16"/>
        <v>162106.22</v>
      </c>
      <c r="AD8" s="12">
        <f t="shared" si="16"/>
        <v>80000</v>
      </c>
      <c r="AE8" s="12">
        <f t="shared" si="16"/>
        <v>160000</v>
      </c>
      <c r="AF8" s="12">
        <f t="shared" si="16"/>
        <v>174463.88</v>
      </c>
      <c r="AG8" s="12">
        <f t="shared" si="16"/>
        <v>160000</v>
      </c>
    </row>
    <row r="9" spans="1:34" x14ac:dyDescent="0.25">
      <c r="A9" s="5">
        <v>1200</v>
      </c>
      <c r="B9" s="9" t="s">
        <v>107</v>
      </c>
      <c r="C9" s="14">
        <v>150000</v>
      </c>
      <c r="D9" s="14">
        <v>150000</v>
      </c>
      <c r="E9" s="14">
        <v>85269.8</v>
      </c>
      <c r="F9" s="14">
        <v>200000</v>
      </c>
      <c r="G9" s="14">
        <v>200000</v>
      </c>
      <c r="H9" s="14">
        <v>237701.05</v>
      </c>
      <c r="I9" s="14">
        <v>180000</v>
      </c>
      <c r="J9" s="14">
        <v>180000</v>
      </c>
      <c r="K9" s="14">
        <v>88227.55</v>
      </c>
      <c r="L9" s="14">
        <v>100000</v>
      </c>
      <c r="M9" s="14">
        <v>200000</v>
      </c>
      <c r="N9" s="14">
        <v>238089.3</v>
      </c>
      <c r="O9" s="14">
        <v>250000</v>
      </c>
      <c r="P9" s="14">
        <v>250000</v>
      </c>
      <c r="Q9" s="14">
        <v>92772.68</v>
      </c>
      <c r="R9" s="14">
        <v>240000</v>
      </c>
      <c r="S9" s="14">
        <v>240000</v>
      </c>
      <c r="T9" s="14">
        <v>208187.72</v>
      </c>
      <c r="U9" s="14">
        <v>320000</v>
      </c>
      <c r="V9" s="14">
        <v>200000</v>
      </c>
      <c r="W9" s="14">
        <v>103614.72</v>
      </c>
      <c r="X9" s="14">
        <v>400000</v>
      </c>
      <c r="Y9" s="14">
        <v>200000</v>
      </c>
      <c r="Z9" s="14">
        <v>75879.87</v>
      </c>
      <c r="AA9" s="14">
        <v>150000</v>
      </c>
      <c r="AB9" s="14">
        <v>110000</v>
      </c>
      <c r="AC9" s="14">
        <v>162106.22</v>
      </c>
      <c r="AD9" s="14">
        <v>80000</v>
      </c>
      <c r="AE9" s="14">
        <v>160000</v>
      </c>
      <c r="AF9" s="14">
        <v>174463.88</v>
      </c>
      <c r="AG9" s="14">
        <v>160000</v>
      </c>
    </row>
    <row r="10" spans="1:34" x14ac:dyDescent="0.25">
      <c r="A10" s="5">
        <v>13</v>
      </c>
      <c r="B10" s="8" t="s">
        <v>108</v>
      </c>
      <c r="C10" s="12">
        <f>C11</f>
        <v>65000</v>
      </c>
      <c r="D10" s="12">
        <f t="shared" ref="D10:AG10" si="17">D11</f>
        <v>65000</v>
      </c>
      <c r="E10" s="12">
        <f t="shared" si="17"/>
        <v>41881.339999999997</v>
      </c>
      <c r="F10" s="12">
        <f t="shared" si="17"/>
        <v>80000</v>
      </c>
      <c r="G10" s="12">
        <f t="shared" si="17"/>
        <v>60000</v>
      </c>
      <c r="H10" s="12">
        <f t="shared" si="17"/>
        <v>76275.42</v>
      </c>
      <c r="I10" s="12">
        <f t="shared" si="17"/>
        <v>60000</v>
      </c>
      <c r="J10" s="12">
        <f t="shared" si="17"/>
        <v>60000</v>
      </c>
      <c r="K10" s="12">
        <f t="shared" si="17"/>
        <v>52487.929999999993</v>
      </c>
      <c r="L10" s="12">
        <f t="shared" si="17"/>
        <v>40000</v>
      </c>
      <c r="M10" s="12">
        <f t="shared" si="17"/>
        <v>50000</v>
      </c>
      <c r="N10" s="12">
        <f t="shared" si="17"/>
        <v>64258.81</v>
      </c>
      <c r="O10" s="12">
        <f t="shared" si="17"/>
        <v>70000</v>
      </c>
      <c r="P10" s="12">
        <f t="shared" si="17"/>
        <v>70000</v>
      </c>
      <c r="Q10" s="12">
        <f t="shared" si="17"/>
        <v>40320.480000000003</v>
      </c>
      <c r="R10" s="12">
        <f t="shared" si="17"/>
        <v>60000</v>
      </c>
      <c r="S10" s="12">
        <f t="shared" si="17"/>
        <v>60000</v>
      </c>
      <c r="T10" s="12">
        <f t="shared" si="17"/>
        <v>35639.22</v>
      </c>
      <c r="U10" s="12">
        <f t="shared" si="17"/>
        <v>60000</v>
      </c>
      <c r="V10" s="12">
        <f t="shared" si="17"/>
        <v>35000</v>
      </c>
      <c r="W10" s="12">
        <f t="shared" si="17"/>
        <v>30526.480000000003</v>
      </c>
      <c r="X10" s="12">
        <f t="shared" si="17"/>
        <v>50000</v>
      </c>
      <c r="Y10" s="12">
        <f t="shared" si="17"/>
        <v>40000</v>
      </c>
      <c r="Z10" s="12">
        <f t="shared" si="17"/>
        <v>20411.27</v>
      </c>
      <c r="AA10" s="12">
        <f t="shared" si="17"/>
        <v>30000</v>
      </c>
      <c r="AB10" s="12">
        <f t="shared" si="17"/>
        <v>50000</v>
      </c>
      <c r="AC10" s="12">
        <f t="shared" si="17"/>
        <v>47782.32</v>
      </c>
      <c r="AD10" s="12">
        <f t="shared" si="17"/>
        <v>20000</v>
      </c>
      <c r="AE10" s="12">
        <f t="shared" si="17"/>
        <v>40000</v>
      </c>
      <c r="AF10" s="12">
        <f t="shared" si="17"/>
        <v>50046.01</v>
      </c>
      <c r="AG10" s="12">
        <f t="shared" si="17"/>
        <v>40000</v>
      </c>
    </row>
    <row r="11" spans="1:34" x14ac:dyDescent="0.25">
      <c r="A11" s="5">
        <v>1300</v>
      </c>
      <c r="B11" s="9" t="s">
        <v>108</v>
      </c>
      <c r="C11" s="14">
        <v>65000</v>
      </c>
      <c r="D11" s="14">
        <v>65000</v>
      </c>
      <c r="E11" s="14">
        <v>41881.339999999997</v>
      </c>
      <c r="F11" s="14">
        <v>80000</v>
      </c>
      <c r="G11" s="14">
        <v>60000</v>
      </c>
      <c r="H11" s="14">
        <v>76275.42</v>
      </c>
      <c r="I11" s="14">
        <v>60000</v>
      </c>
      <c r="J11" s="14">
        <v>60000</v>
      </c>
      <c r="K11" s="14">
        <v>52487.929999999993</v>
      </c>
      <c r="L11" s="14">
        <v>40000</v>
      </c>
      <c r="M11" s="14">
        <v>50000</v>
      </c>
      <c r="N11" s="14">
        <v>64258.81</v>
      </c>
      <c r="O11" s="14">
        <v>70000</v>
      </c>
      <c r="P11" s="14">
        <v>70000</v>
      </c>
      <c r="Q11" s="14">
        <v>40320.480000000003</v>
      </c>
      <c r="R11" s="14">
        <v>60000</v>
      </c>
      <c r="S11" s="14">
        <v>60000</v>
      </c>
      <c r="T11" s="14">
        <v>35639.22</v>
      </c>
      <c r="U11" s="14">
        <v>60000</v>
      </c>
      <c r="V11" s="14">
        <v>35000</v>
      </c>
      <c r="W11" s="14">
        <v>30526.480000000003</v>
      </c>
      <c r="X11" s="14">
        <v>50000</v>
      </c>
      <c r="Y11" s="14">
        <v>40000</v>
      </c>
      <c r="Z11" s="14">
        <v>20411.27</v>
      </c>
      <c r="AA11" s="14">
        <v>30000</v>
      </c>
      <c r="AB11" s="14">
        <v>50000</v>
      </c>
      <c r="AC11" s="14">
        <v>47782.32</v>
      </c>
      <c r="AD11" s="14">
        <v>20000</v>
      </c>
      <c r="AE11" s="14">
        <v>40000</v>
      </c>
      <c r="AF11" s="14">
        <v>50046.01</v>
      </c>
      <c r="AG11" s="14">
        <v>40000</v>
      </c>
    </row>
    <row r="12" spans="1:34" x14ac:dyDescent="0.25">
      <c r="A12" s="5">
        <v>14</v>
      </c>
      <c r="B12" s="8" t="s">
        <v>109</v>
      </c>
      <c r="C12" s="12">
        <f>C13</f>
        <v>4500000</v>
      </c>
      <c r="D12" s="12">
        <f t="shared" ref="D12:AG12" si="18">D13</f>
        <v>4500000</v>
      </c>
      <c r="E12" s="12">
        <f t="shared" si="18"/>
        <v>4408756.96</v>
      </c>
      <c r="F12" s="12">
        <f t="shared" si="18"/>
        <v>4333000</v>
      </c>
      <c r="G12" s="12">
        <f t="shared" si="18"/>
        <v>4300000</v>
      </c>
      <c r="H12" s="12">
        <f t="shared" si="18"/>
        <v>4121816.99</v>
      </c>
      <c r="I12" s="12">
        <f t="shared" si="18"/>
        <v>4045000</v>
      </c>
      <c r="J12" s="12">
        <f t="shared" si="18"/>
        <v>4150000</v>
      </c>
      <c r="K12" s="12">
        <f t="shared" si="18"/>
        <v>4267672.66</v>
      </c>
      <c r="L12" s="12">
        <f t="shared" si="18"/>
        <v>4195000</v>
      </c>
      <c r="M12" s="12">
        <f t="shared" si="18"/>
        <v>4195000</v>
      </c>
      <c r="N12" s="12">
        <f t="shared" si="18"/>
        <v>4323287.8099999996</v>
      </c>
      <c r="O12" s="12">
        <f t="shared" si="18"/>
        <v>4100000</v>
      </c>
      <c r="P12" s="12">
        <f t="shared" si="18"/>
        <v>4100000</v>
      </c>
      <c r="Q12" s="12">
        <f t="shared" si="18"/>
        <v>4412122.6500000004</v>
      </c>
      <c r="R12" s="12">
        <f t="shared" si="18"/>
        <v>4200000</v>
      </c>
      <c r="S12" s="12">
        <f t="shared" si="18"/>
        <v>4400000</v>
      </c>
      <c r="T12" s="12">
        <f t="shared" si="18"/>
        <v>4304186.4000000004</v>
      </c>
      <c r="U12" s="12">
        <f t="shared" si="18"/>
        <v>4209000</v>
      </c>
      <c r="V12" s="12">
        <f t="shared" si="18"/>
        <v>4209000</v>
      </c>
      <c r="W12" s="12">
        <f t="shared" si="18"/>
        <v>4239728.9000000004</v>
      </c>
      <c r="X12" s="12">
        <f t="shared" si="18"/>
        <v>4200000</v>
      </c>
      <c r="Y12" s="12">
        <f t="shared" si="18"/>
        <v>4200000</v>
      </c>
      <c r="Z12" s="12">
        <f t="shared" si="18"/>
        <v>4357625.63</v>
      </c>
      <c r="AA12" s="12">
        <f t="shared" si="18"/>
        <v>4240000</v>
      </c>
      <c r="AB12" s="12">
        <f t="shared" si="18"/>
        <v>4210000</v>
      </c>
      <c r="AC12" s="12">
        <f t="shared" si="18"/>
        <v>4085691.65</v>
      </c>
      <c r="AD12" s="12">
        <f t="shared" si="18"/>
        <v>4250000</v>
      </c>
      <c r="AE12" s="12">
        <f t="shared" si="18"/>
        <v>4250000</v>
      </c>
      <c r="AF12" s="12">
        <f t="shared" si="18"/>
        <v>4488502.18</v>
      </c>
      <c r="AG12" s="12">
        <f t="shared" si="18"/>
        <v>4250000</v>
      </c>
    </row>
    <row r="13" spans="1:34" x14ac:dyDescent="0.25">
      <c r="A13" s="5">
        <v>1400</v>
      </c>
      <c r="B13" s="9" t="s">
        <v>109</v>
      </c>
      <c r="C13" s="14">
        <v>4500000</v>
      </c>
      <c r="D13" s="14">
        <v>4500000</v>
      </c>
      <c r="E13" s="14">
        <v>4408756.96</v>
      </c>
      <c r="F13" s="14">
        <v>4333000</v>
      </c>
      <c r="G13" s="14">
        <v>4300000</v>
      </c>
      <c r="H13" s="14">
        <v>4121816.99</v>
      </c>
      <c r="I13" s="14">
        <v>4045000</v>
      </c>
      <c r="J13" s="14">
        <v>4150000</v>
      </c>
      <c r="K13" s="14">
        <v>4267672.66</v>
      </c>
      <c r="L13" s="14">
        <v>4195000</v>
      </c>
      <c r="M13" s="14">
        <v>4195000</v>
      </c>
      <c r="N13" s="14">
        <v>4323287.8099999996</v>
      </c>
      <c r="O13" s="14">
        <v>4100000</v>
      </c>
      <c r="P13" s="14">
        <v>4100000</v>
      </c>
      <c r="Q13" s="14">
        <v>4412122.6500000004</v>
      </c>
      <c r="R13" s="14">
        <v>4200000</v>
      </c>
      <c r="S13" s="14">
        <v>4400000</v>
      </c>
      <c r="T13" s="14">
        <v>4304186.4000000004</v>
      </c>
      <c r="U13" s="14">
        <v>4209000</v>
      </c>
      <c r="V13" s="14">
        <v>4209000</v>
      </c>
      <c r="W13" s="14">
        <v>4239728.9000000004</v>
      </c>
      <c r="X13" s="14">
        <v>4200000</v>
      </c>
      <c r="Y13" s="14">
        <v>4200000</v>
      </c>
      <c r="Z13" s="14">
        <v>4357625.63</v>
      </c>
      <c r="AA13" s="14">
        <v>4240000</v>
      </c>
      <c r="AB13" s="14">
        <v>4210000</v>
      </c>
      <c r="AC13" s="14">
        <v>4085691.65</v>
      </c>
      <c r="AD13" s="14">
        <v>4250000</v>
      </c>
      <c r="AE13" s="14">
        <v>4250000</v>
      </c>
      <c r="AF13" s="14">
        <v>4488502.18</v>
      </c>
      <c r="AG13" s="14">
        <v>4250000</v>
      </c>
    </row>
    <row r="14" spans="1:34" x14ac:dyDescent="0.25">
      <c r="A14" s="5">
        <v>15</v>
      </c>
      <c r="B14" s="8" t="s">
        <v>110</v>
      </c>
      <c r="C14" s="12">
        <f>C15</f>
        <v>40000</v>
      </c>
      <c r="D14" s="12">
        <f t="shared" ref="D14:AG14" si="19">D15</f>
        <v>50000</v>
      </c>
      <c r="E14" s="12">
        <f t="shared" si="19"/>
        <v>57325.64</v>
      </c>
      <c r="F14" s="12">
        <f t="shared" si="19"/>
        <v>47000</v>
      </c>
      <c r="G14" s="12">
        <f t="shared" si="19"/>
        <v>55000</v>
      </c>
      <c r="H14" s="12">
        <f t="shared" si="19"/>
        <v>62210.47</v>
      </c>
      <c r="I14" s="12">
        <f t="shared" si="19"/>
        <v>57350</v>
      </c>
      <c r="J14" s="12">
        <f t="shared" si="19"/>
        <v>57350</v>
      </c>
      <c r="K14" s="12">
        <f t="shared" si="19"/>
        <v>53409.159999999996</v>
      </c>
      <c r="L14" s="12">
        <f t="shared" si="19"/>
        <v>48000</v>
      </c>
      <c r="M14" s="12">
        <f t="shared" si="19"/>
        <v>48000</v>
      </c>
      <c r="N14" s="12">
        <f t="shared" si="19"/>
        <v>24994.560000000001</v>
      </c>
      <c r="O14" s="12">
        <f t="shared" si="19"/>
        <v>30000</v>
      </c>
      <c r="P14" s="12">
        <f t="shared" si="19"/>
        <v>30000</v>
      </c>
      <c r="Q14" s="12">
        <f t="shared" si="19"/>
        <v>25378.880000000001</v>
      </c>
      <c r="R14" s="12">
        <f t="shared" si="19"/>
        <v>28000</v>
      </c>
      <c r="S14" s="12">
        <f t="shared" si="19"/>
        <v>34000</v>
      </c>
      <c r="T14" s="12">
        <f t="shared" si="19"/>
        <v>43233.24</v>
      </c>
      <c r="U14" s="12">
        <f t="shared" si="19"/>
        <v>37000</v>
      </c>
      <c r="V14" s="12">
        <f t="shared" si="19"/>
        <v>37000</v>
      </c>
      <c r="W14" s="12">
        <f t="shared" si="19"/>
        <v>42039.22</v>
      </c>
      <c r="X14" s="12">
        <f t="shared" si="19"/>
        <v>38000</v>
      </c>
      <c r="Y14" s="12">
        <f t="shared" si="19"/>
        <v>42000</v>
      </c>
      <c r="Z14" s="12">
        <f t="shared" si="19"/>
        <v>43789.36</v>
      </c>
      <c r="AA14" s="12">
        <f t="shared" si="19"/>
        <v>42000</v>
      </c>
      <c r="AB14" s="12">
        <f t="shared" si="19"/>
        <v>42000</v>
      </c>
      <c r="AC14" s="12">
        <f t="shared" si="19"/>
        <v>37536.68</v>
      </c>
      <c r="AD14" s="12">
        <f t="shared" si="19"/>
        <v>40000</v>
      </c>
      <c r="AE14" s="12">
        <f t="shared" si="19"/>
        <v>40000</v>
      </c>
      <c r="AF14" s="12">
        <f t="shared" si="19"/>
        <v>59935.63</v>
      </c>
      <c r="AG14" s="12">
        <f t="shared" si="19"/>
        <v>50000</v>
      </c>
    </row>
    <row r="15" spans="1:34" x14ac:dyDescent="0.25">
      <c r="A15" s="5">
        <v>1500</v>
      </c>
      <c r="B15" s="9" t="s">
        <v>110</v>
      </c>
      <c r="C15" s="14">
        <v>40000</v>
      </c>
      <c r="D15" s="14">
        <v>50000</v>
      </c>
      <c r="E15" s="14">
        <v>57325.64</v>
      </c>
      <c r="F15" s="14">
        <v>47000</v>
      </c>
      <c r="G15" s="14">
        <v>55000</v>
      </c>
      <c r="H15" s="14">
        <v>62210.47</v>
      </c>
      <c r="I15" s="14">
        <v>57350</v>
      </c>
      <c r="J15" s="14">
        <v>57350</v>
      </c>
      <c r="K15" s="14">
        <v>53409.159999999996</v>
      </c>
      <c r="L15" s="14">
        <v>48000</v>
      </c>
      <c r="M15" s="14">
        <v>48000</v>
      </c>
      <c r="N15" s="14">
        <v>24994.560000000001</v>
      </c>
      <c r="O15" s="14">
        <v>30000</v>
      </c>
      <c r="P15" s="14">
        <v>30000</v>
      </c>
      <c r="Q15" s="14">
        <v>25378.880000000001</v>
      </c>
      <c r="R15" s="14">
        <v>28000</v>
      </c>
      <c r="S15" s="14">
        <v>34000</v>
      </c>
      <c r="T15" s="14">
        <v>43233.24</v>
      </c>
      <c r="U15" s="14">
        <v>37000</v>
      </c>
      <c r="V15" s="14">
        <v>37000</v>
      </c>
      <c r="W15" s="14">
        <v>42039.22</v>
      </c>
      <c r="X15" s="14">
        <v>38000</v>
      </c>
      <c r="Y15" s="14">
        <v>42000</v>
      </c>
      <c r="Z15" s="14">
        <v>43789.36</v>
      </c>
      <c r="AA15" s="14">
        <v>42000</v>
      </c>
      <c r="AB15" s="14">
        <v>42000</v>
      </c>
      <c r="AC15" s="14">
        <v>37536.68</v>
      </c>
      <c r="AD15" s="14">
        <v>40000</v>
      </c>
      <c r="AE15" s="14">
        <v>40000</v>
      </c>
      <c r="AF15" s="14">
        <v>59935.63</v>
      </c>
      <c r="AG15" s="14">
        <v>50000</v>
      </c>
    </row>
    <row r="16" spans="1:34" ht="15.75" x14ac:dyDescent="0.25">
      <c r="A16" s="5">
        <v>2</v>
      </c>
      <c r="B16" s="7" t="s">
        <v>111</v>
      </c>
      <c r="C16" s="11">
        <f t="shared" ref="C16:D16" si="20">C17+C20</f>
        <v>269000</v>
      </c>
      <c r="D16" s="11">
        <f t="shared" si="20"/>
        <v>265000</v>
      </c>
      <c r="E16" s="11">
        <f t="shared" ref="E16:K16" si="21">E17+E20</f>
        <v>333016.06000000006</v>
      </c>
      <c r="F16" s="11">
        <f t="shared" si="21"/>
        <v>260000</v>
      </c>
      <c r="G16" s="25">
        <f t="shared" ref="G16" si="22">G17+G20</f>
        <v>218200</v>
      </c>
      <c r="H16" s="25">
        <f t="shared" si="21"/>
        <v>221006.6</v>
      </c>
      <c r="I16" s="11">
        <f t="shared" si="21"/>
        <v>203010</v>
      </c>
      <c r="J16" s="11">
        <f t="shared" si="21"/>
        <v>235960</v>
      </c>
      <c r="K16" s="11">
        <f t="shared" si="21"/>
        <v>266923</v>
      </c>
      <c r="L16" s="11">
        <f t="shared" ref="L16:P16" si="23">L17+L20</f>
        <v>243050</v>
      </c>
      <c r="M16" s="11">
        <f t="shared" ref="M16" si="24">M17+M20</f>
        <v>240790</v>
      </c>
      <c r="N16" s="11">
        <f t="shared" si="23"/>
        <v>239158.68</v>
      </c>
      <c r="O16" s="11">
        <f t="shared" ref="O16" si="25">O17+O20</f>
        <v>166550</v>
      </c>
      <c r="P16" s="11">
        <f t="shared" si="23"/>
        <v>187550</v>
      </c>
      <c r="Q16" s="11">
        <f t="shared" ref="Q16:R16" si="26">Q17+Q20</f>
        <v>257094.84</v>
      </c>
      <c r="R16" s="11">
        <f t="shared" si="26"/>
        <v>168550</v>
      </c>
      <c r="S16" s="11">
        <f t="shared" ref="S16:T16" si="27">S17+S20</f>
        <v>227550</v>
      </c>
      <c r="T16" s="11">
        <f t="shared" si="27"/>
        <v>312688.12</v>
      </c>
      <c r="U16" s="11">
        <f t="shared" ref="U16:X16" si="28">U17+U20</f>
        <v>220000</v>
      </c>
      <c r="V16" s="11">
        <f t="shared" ref="V16" si="29">V17+V20</f>
        <v>187760</v>
      </c>
      <c r="W16" s="11">
        <f t="shared" si="28"/>
        <v>211671.94</v>
      </c>
      <c r="X16" s="11">
        <f t="shared" si="28"/>
        <v>195950</v>
      </c>
      <c r="Y16" s="11">
        <f t="shared" ref="Y16" si="30">Y17+Y20</f>
        <v>240550</v>
      </c>
      <c r="Z16" s="11">
        <f t="shared" ref="Z16:AA16" si="31">Z17+Z20</f>
        <v>305922.76999999996</v>
      </c>
      <c r="AA16" s="11">
        <f t="shared" si="31"/>
        <v>228000</v>
      </c>
      <c r="AB16" s="11">
        <f t="shared" ref="AB16:AC16" si="32">AB17+AB20</f>
        <v>303200</v>
      </c>
      <c r="AC16" s="11">
        <f t="shared" si="32"/>
        <v>366043.83999999997</v>
      </c>
      <c r="AD16" s="11">
        <f t="shared" ref="AD16:AF16" si="33">AD17+AD20</f>
        <v>227050</v>
      </c>
      <c r="AE16" s="11">
        <f t="shared" si="33"/>
        <v>285050</v>
      </c>
      <c r="AF16" s="11">
        <f t="shared" si="33"/>
        <v>404556.67000000004</v>
      </c>
      <c r="AG16" s="11">
        <f t="shared" ref="AG16" si="34">AG17+AG20</f>
        <v>364050</v>
      </c>
      <c r="AH16" s="52"/>
    </row>
    <row r="17" spans="1:34" x14ac:dyDescent="0.25">
      <c r="A17" s="5">
        <v>21</v>
      </c>
      <c r="B17" s="8" t="s">
        <v>241</v>
      </c>
      <c r="C17" s="12">
        <f t="shared" ref="C17:AE17" si="35">SUM(C18:C19)</f>
        <v>21000</v>
      </c>
      <c r="D17" s="12">
        <f t="shared" si="35"/>
        <v>21000</v>
      </c>
      <c r="E17" s="12">
        <f t="shared" si="35"/>
        <v>26660.639999999999</v>
      </c>
      <c r="F17" s="12">
        <f t="shared" si="35"/>
        <v>30250</v>
      </c>
      <c r="G17" s="12">
        <f t="shared" si="35"/>
        <v>26200</v>
      </c>
      <c r="H17" s="12">
        <f t="shared" si="35"/>
        <v>22485.31</v>
      </c>
      <c r="I17" s="12">
        <f t="shared" si="35"/>
        <v>22460</v>
      </c>
      <c r="J17" s="12">
        <f t="shared" si="35"/>
        <v>22460</v>
      </c>
      <c r="K17" s="12">
        <f t="shared" si="35"/>
        <v>25620.46</v>
      </c>
      <c r="L17" s="12">
        <f t="shared" si="35"/>
        <v>27170</v>
      </c>
      <c r="M17" s="12">
        <f t="shared" si="35"/>
        <v>27170</v>
      </c>
      <c r="N17" s="12">
        <f t="shared" si="35"/>
        <v>19885.259999999998</v>
      </c>
      <c r="O17" s="12">
        <f t="shared" si="35"/>
        <v>19050</v>
      </c>
      <c r="P17" s="12">
        <f t="shared" si="35"/>
        <v>30050</v>
      </c>
      <c r="Q17" s="12">
        <f t="shared" si="35"/>
        <v>18481.740000000002</v>
      </c>
      <c r="R17" s="12">
        <f t="shared" si="35"/>
        <v>20050</v>
      </c>
      <c r="S17" s="12">
        <f t="shared" si="35"/>
        <v>20050</v>
      </c>
      <c r="T17" s="12">
        <f t="shared" si="35"/>
        <v>21157.22</v>
      </c>
      <c r="U17" s="12">
        <f t="shared" si="35"/>
        <v>17560</v>
      </c>
      <c r="V17" s="12">
        <f t="shared" si="35"/>
        <v>17560</v>
      </c>
      <c r="W17" s="12">
        <f t="shared" si="35"/>
        <v>24203.88</v>
      </c>
      <c r="X17" s="12">
        <f t="shared" si="35"/>
        <v>17550</v>
      </c>
      <c r="Y17" s="12">
        <f t="shared" si="35"/>
        <v>20050</v>
      </c>
      <c r="Z17" s="12">
        <f t="shared" si="35"/>
        <v>14420.22</v>
      </c>
      <c r="AA17" s="12">
        <f t="shared" si="35"/>
        <v>22030</v>
      </c>
      <c r="AB17" s="12">
        <f t="shared" si="35"/>
        <v>44100</v>
      </c>
      <c r="AC17" s="12">
        <f t="shared" ref="AC17" si="36">SUM(AC18:AC19)</f>
        <v>43334.18</v>
      </c>
      <c r="AD17" s="12">
        <f t="shared" ref="AD17:AG17" si="37">SUM(AD18:AD19)</f>
        <v>24050</v>
      </c>
      <c r="AE17" s="12">
        <f t="shared" si="35"/>
        <v>44050</v>
      </c>
      <c r="AF17" s="12">
        <f t="shared" ref="AF17" si="38">SUM(AF18:AF19)</f>
        <v>60132.78</v>
      </c>
      <c r="AG17" s="12">
        <f t="shared" si="37"/>
        <v>60050</v>
      </c>
    </row>
    <row r="18" spans="1:34" x14ac:dyDescent="0.25">
      <c r="A18" s="5">
        <v>2101</v>
      </c>
      <c r="B18" s="9" t="s">
        <v>112</v>
      </c>
      <c r="C18" s="15">
        <v>1000</v>
      </c>
      <c r="D18" s="15">
        <v>1000</v>
      </c>
      <c r="E18" s="15">
        <v>675</v>
      </c>
      <c r="F18" s="15">
        <v>50</v>
      </c>
      <c r="G18" s="15">
        <v>1200</v>
      </c>
      <c r="H18" s="15">
        <v>1187.77</v>
      </c>
      <c r="I18" s="15">
        <v>260</v>
      </c>
      <c r="J18" s="15">
        <v>260</v>
      </c>
      <c r="K18" s="15">
        <v>192</v>
      </c>
      <c r="L18" s="15">
        <v>170</v>
      </c>
      <c r="M18" s="15">
        <v>170</v>
      </c>
      <c r="O18" s="15">
        <v>50</v>
      </c>
      <c r="P18" s="15">
        <v>50</v>
      </c>
      <c r="Q18" s="15">
        <v>50</v>
      </c>
      <c r="R18" s="15">
        <v>50</v>
      </c>
      <c r="S18" s="15">
        <v>50</v>
      </c>
      <c r="U18" s="15">
        <v>50</v>
      </c>
      <c r="V18" s="15">
        <v>50</v>
      </c>
      <c r="W18" s="14">
        <v>15</v>
      </c>
      <c r="X18" s="15">
        <v>50</v>
      </c>
      <c r="Y18" s="15">
        <v>50</v>
      </c>
      <c r="Z18" s="14">
        <v>15</v>
      </c>
      <c r="AA18" s="15">
        <v>30</v>
      </c>
      <c r="AB18" s="15">
        <v>100</v>
      </c>
      <c r="AC18" s="14">
        <v>75</v>
      </c>
      <c r="AD18" s="15">
        <v>50</v>
      </c>
      <c r="AE18" s="15">
        <v>50</v>
      </c>
      <c r="AF18" s="14">
        <v>0</v>
      </c>
      <c r="AG18" s="15">
        <v>50</v>
      </c>
    </row>
    <row r="19" spans="1:34" x14ac:dyDescent="0.25">
      <c r="A19" s="5">
        <v>2199</v>
      </c>
      <c r="B19" s="9" t="s">
        <v>113</v>
      </c>
      <c r="C19" s="15">
        <v>20000</v>
      </c>
      <c r="D19" s="15">
        <v>20000</v>
      </c>
      <c r="E19" s="15">
        <v>25985.64</v>
      </c>
      <c r="F19" s="15">
        <v>30200</v>
      </c>
      <c r="G19" s="15">
        <v>25000</v>
      </c>
      <c r="H19" s="15">
        <v>21297.54</v>
      </c>
      <c r="I19" s="15">
        <v>22200</v>
      </c>
      <c r="J19" s="15">
        <v>22200</v>
      </c>
      <c r="K19" s="15">
        <v>25428.46</v>
      </c>
      <c r="L19" s="15">
        <v>27000</v>
      </c>
      <c r="M19" s="15">
        <v>27000</v>
      </c>
      <c r="N19" s="15">
        <v>19885.259999999998</v>
      </c>
      <c r="O19" s="15">
        <v>19000</v>
      </c>
      <c r="P19" s="15">
        <v>30000</v>
      </c>
      <c r="Q19" s="15">
        <v>18431.740000000002</v>
      </c>
      <c r="R19" s="15">
        <v>20000</v>
      </c>
      <c r="S19" s="15">
        <v>20000</v>
      </c>
      <c r="T19" s="15">
        <v>21157.22</v>
      </c>
      <c r="U19" s="15">
        <v>17510</v>
      </c>
      <c r="V19" s="15">
        <v>17510</v>
      </c>
      <c r="W19" s="14">
        <v>24188.880000000001</v>
      </c>
      <c r="X19" s="15">
        <v>17500</v>
      </c>
      <c r="Y19" s="15">
        <v>20000</v>
      </c>
      <c r="Z19" s="14">
        <v>14405.22</v>
      </c>
      <c r="AA19" s="15">
        <v>22000</v>
      </c>
      <c r="AB19" s="15">
        <v>44000</v>
      </c>
      <c r="AC19" s="14">
        <v>43259.18</v>
      </c>
      <c r="AD19" s="15">
        <v>24000</v>
      </c>
      <c r="AE19" s="15">
        <v>44000</v>
      </c>
      <c r="AF19" s="14">
        <v>60132.78</v>
      </c>
      <c r="AG19" s="15">
        <v>60000</v>
      </c>
    </row>
    <row r="20" spans="1:34" x14ac:dyDescent="0.25">
      <c r="A20" s="5">
        <v>22</v>
      </c>
      <c r="B20" s="8" t="s">
        <v>242</v>
      </c>
      <c r="C20" s="12">
        <f t="shared" ref="C20:AG20" si="39">SUM(C21:C24)</f>
        <v>248000</v>
      </c>
      <c r="D20" s="12">
        <f t="shared" si="39"/>
        <v>244000</v>
      </c>
      <c r="E20" s="12">
        <f t="shared" si="39"/>
        <v>306355.42000000004</v>
      </c>
      <c r="F20" s="12">
        <f t="shared" si="39"/>
        <v>229750</v>
      </c>
      <c r="G20" s="12">
        <f t="shared" si="39"/>
        <v>192000</v>
      </c>
      <c r="H20" s="12">
        <f t="shared" si="39"/>
        <v>198521.29</v>
      </c>
      <c r="I20" s="12">
        <f t="shared" si="39"/>
        <v>180550</v>
      </c>
      <c r="J20" s="12">
        <f t="shared" si="39"/>
        <v>213500</v>
      </c>
      <c r="K20" s="12">
        <f t="shared" si="39"/>
        <v>241302.53999999998</v>
      </c>
      <c r="L20" s="12">
        <f t="shared" si="39"/>
        <v>215880</v>
      </c>
      <c r="M20" s="12">
        <f t="shared" si="39"/>
        <v>213620</v>
      </c>
      <c r="N20" s="12">
        <f t="shared" si="39"/>
        <v>219273.41999999998</v>
      </c>
      <c r="O20" s="12">
        <f t="shared" si="39"/>
        <v>147500</v>
      </c>
      <c r="P20" s="12">
        <f t="shared" si="39"/>
        <v>157500</v>
      </c>
      <c r="Q20" s="12">
        <f t="shared" si="39"/>
        <v>238613.1</v>
      </c>
      <c r="R20" s="12">
        <f t="shared" si="39"/>
        <v>148500</v>
      </c>
      <c r="S20" s="12">
        <f t="shared" si="39"/>
        <v>207500</v>
      </c>
      <c r="T20" s="12">
        <f t="shared" si="39"/>
        <v>291530.90000000002</v>
      </c>
      <c r="U20" s="12">
        <f t="shared" si="39"/>
        <v>202440</v>
      </c>
      <c r="V20" s="12">
        <f t="shared" si="39"/>
        <v>170200</v>
      </c>
      <c r="W20" s="12">
        <f t="shared" si="39"/>
        <v>187468.06</v>
      </c>
      <c r="X20" s="12">
        <f t="shared" si="39"/>
        <v>178400</v>
      </c>
      <c r="Y20" s="12">
        <f t="shared" si="39"/>
        <v>220500</v>
      </c>
      <c r="Z20" s="12">
        <f t="shared" si="39"/>
        <v>291502.55</v>
      </c>
      <c r="AA20" s="12">
        <f t="shared" si="39"/>
        <v>205970</v>
      </c>
      <c r="AB20" s="12">
        <f t="shared" si="39"/>
        <v>259100</v>
      </c>
      <c r="AC20" s="12">
        <f t="shared" ref="AC20:AD20" si="40">SUM(AC21:AC24)</f>
        <v>322709.65999999997</v>
      </c>
      <c r="AD20" s="12">
        <f t="shared" si="40"/>
        <v>203000</v>
      </c>
      <c r="AE20" s="12">
        <f t="shared" si="39"/>
        <v>241000</v>
      </c>
      <c r="AF20" s="12">
        <f t="shared" si="39"/>
        <v>344423.89</v>
      </c>
      <c r="AG20" s="12">
        <f t="shared" si="39"/>
        <v>304000</v>
      </c>
    </row>
    <row r="21" spans="1:34" x14ac:dyDescent="0.25">
      <c r="A21" s="5">
        <v>2201</v>
      </c>
      <c r="B21" s="9" t="s">
        <v>114</v>
      </c>
      <c r="C21" s="15">
        <v>52000</v>
      </c>
      <c r="D21" s="15">
        <v>48000</v>
      </c>
      <c r="E21" s="15">
        <v>43500.69</v>
      </c>
      <c r="F21" s="15">
        <v>38000</v>
      </c>
      <c r="G21" s="15">
        <v>32000</v>
      </c>
      <c r="H21" s="15">
        <v>34371.64</v>
      </c>
      <c r="I21" s="15">
        <v>28000</v>
      </c>
      <c r="J21" s="15">
        <v>34000</v>
      </c>
      <c r="K21" s="15">
        <v>41306.68</v>
      </c>
      <c r="L21" s="15">
        <f>27000*1.22</f>
        <v>32940</v>
      </c>
      <c r="M21" s="15">
        <v>35940</v>
      </c>
      <c r="N21" s="15">
        <v>36583.410000000003</v>
      </c>
      <c r="O21" s="15">
        <v>20000</v>
      </c>
      <c r="P21" s="15">
        <v>30000</v>
      </c>
      <c r="Q21" s="15">
        <v>29053.58</v>
      </c>
      <c r="R21" s="15">
        <v>3000</v>
      </c>
      <c r="S21" s="15">
        <v>6000</v>
      </c>
      <c r="T21" s="15">
        <v>6913.74</v>
      </c>
      <c r="U21" s="15">
        <v>3000</v>
      </c>
      <c r="V21" s="15">
        <v>3500</v>
      </c>
      <c r="W21" s="14">
        <v>4499.3599999999997</v>
      </c>
      <c r="X21" s="15">
        <v>2600</v>
      </c>
      <c r="Y21" s="15">
        <v>4500</v>
      </c>
      <c r="Z21" s="14">
        <v>7427.36</v>
      </c>
      <c r="AA21" s="15">
        <v>5570</v>
      </c>
      <c r="AB21" s="15">
        <v>4700</v>
      </c>
      <c r="AC21" s="14">
        <v>5020.3999999999996</v>
      </c>
      <c r="AD21" s="15">
        <v>6000</v>
      </c>
      <c r="AE21" s="15">
        <v>5000</v>
      </c>
      <c r="AF21" s="14">
        <v>3455.04</v>
      </c>
      <c r="AG21" s="15">
        <v>3000</v>
      </c>
    </row>
    <row r="22" spans="1:34" x14ac:dyDescent="0.25">
      <c r="A22" s="5">
        <v>2202</v>
      </c>
      <c r="B22" s="9" t="s">
        <v>115</v>
      </c>
      <c r="C22" s="15">
        <v>20000</v>
      </c>
      <c r="D22" s="15">
        <v>20000</v>
      </c>
      <c r="E22" s="15">
        <v>25283.279999999999</v>
      </c>
      <c r="F22" s="15">
        <v>22000</v>
      </c>
      <c r="G22" s="15">
        <v>22000</v>
      </c>
      <c r="H22" s="15">
        <v>23954.7</v>
      </c>
      <c r="I22" s="15">
        <v>22000</v>
      </c>
      <c r="J22" s="15">
        <v>20000</v>
      </c>
      <c r="K22" s="15">
        <v>23948.600000000002</v>
      </c>
      <c r="L22" s="15">
        <f>19000*1.22</f>
        <v>23180</v>
      </c>
      <c r="M22" s="15">
        <f>19000*1.22</f>
        <v>23180</v>
      </c>
      <c r="N22" s="15">
        <v>27514.66</v>
      </c>
      <c r="O22" s="15">
        <v>20000</v>
      </c>
      <c r="P22" s="15">
        <v>20000</v>
      </c>
      <c r="Q22" s="15">
        <v>23013.46</v>
      </c>
      <c r="R22" s="15">
        <v>22000</v>
      </c>
      <c r="S22" s="15">
        <v>18000</v>
      </c>
      <c r="T22" s="15">
        <v>18453.099999999999</v>
      </c>
      <c r="U22" s="15">
        <v>14000</v>
      </c>
      <c r="V22" s="15">
        <v>14000</v>
      </c>
      <c r="W22" s="14">
        <v>14707.099999999999</v>
      </c>
      <c r="X22" s="15">
        <v>14000</v>
      </c>
      <c r="Y22" s="15">
        <v>14000</v>
      </c>
      <c r="Z22" s="14">
        <v>14664.4</v>
      </c>
      <c r="AA22" s="15">
        <v>14000</v>
      </c>
      <c r="AB22" s="15">
        <v>12000</v>
      </c>
      <c r="AC22" s="14">
        <v>12822.2</v>
      </c>
      <c r="AD22" s="15">
        <v>12000</v>
      </c>
      <c r="AE22" s="15">
        <v>12000</v>
      </c>
      <c r="AF22" s="14">
        <v>12535.5</v>
      </c>
      <c r="AG22" s="15">
        <v>12000</v>
      </c>
    </row>
    <row r="23" spans="1:34" x14ac:dyDescent="0.25">
      <c r="A23" s="5">
        <v>2203</v>
      </c>
      <c r="B23" s="9" t="s">
        <v>116</v>
      </c>
      <c r="C23" s="15">
        <v>6000</v>
      </c>
      <c r="D23" s="15">
        <v>6000</v>
      </c>
      <c r="E23" s="15">
        <v>6670.28</v>
      </c>
      <c r="F23" s="15">
        <v>5450</v>
      </c>
      <c r="G23" s="15">
        <v>8000</v>
      </c>
      <c r="H23" s="15">
        <v>7529.75</v>
      </c>
      <c r="I23" s="15">
        <v>6500</v>
      </c>
      <c r="J23" s="15">
        <v>9500</v>
      </c>
      <c r="K23" s="15">
        <v>9230.2100000000009</v>
      </c>
      <c r="L23" s="15">
        <f>8000*1.22</f>
        <v>9760</v>
      </c>
      <c r="M23" s="15">
        <v>4500</v>
      </c>
      <c r="N23" s="15">
        <v>4810.83</v>
      </c>
      <c r="O23" s="15">
        <v>3500</v>
      </c>
      <c r="P23" s="15">
        <v>3500</v>
      </c>
      <c r="Q23" s="15">
        <v>5989.62</v>
      </c>
      <c r="R23" s="15">
        <v>3500</v>
      </c>
      <c r="S23" s="15">
        <v>3500</v>
      </c>
      <c r="T23" s="15">
        <v>5307.71</v>
      </c>
      <c r="U23" s="15">
        <v>2700</v>
      </c>
      <c r="V23" s="15">
        <v>2700</v>
      </c>
      <c r="W23" s="14">
        <v>1819.9300000000003</v>
      </c>
      <c r="X23" s="15">
        <v>1800</v>
      </c>
      <c r="Y23" s="15">
        <v>2000</v>
      </c>
      <c r="Z23" s="14">
        <v>6656.37</v>
      </c>
      <c r="AA23" s="15">
        <v>6400</v>
      </c>
      <c r="AB23" s="15">
        <v>2400</v>
      </c>
      <c r="AC23" s="14">
        <v>1049.8399999999999</v>
      </c>
      <c r="AD23" s="15">
        <v>5000</v>
      </c>
      <c r="AE23" s="15">
        <v>4000</v>
      </c>
      <c r="AF23" s="14">
        <v>2311.35</v>
      </c>
      <c r="AG23" s="15">
        <v>4000</v>
      </c>
    </row>
    <row r="24" spans="1:34" x14ac:dyDescent="0.25">
      <c r="A24" s="5">
        <v>2299</v>
      </c>
      <c r="B24" s="9" t="s">
        <v>117</v>
      </c>
      <c r="C24" s="15">
        <v>170000</v>
      </c>
      <c r="D24" s="15">
        <v>170000</v>
      </c>
      <c r="E24" s="15">
        <v>230901.17</v>
      </c>
      <c r="F24" s="15">
        <v>164300</v>
      </c>
      <c r="G24" s="15">
        <v>130000</v>
      </c>
      <c r="H24" s="15">
        <v>132665.20000000001</v>
      </c>
      <c r="I24" s="15">
        <v>124050</v>
      </c>
      <c r="J24" s="15">
        <v>150000</v>
      </c>
      <c r="K24" s="15">
        <v>166817.04999999999</v>
      </c>
      <c r="L24" s="15">
        <v>150000</v>
      </c>
      <c r="M24" s="15">
        <v>150000</v>
      </c>
      <c r="N24" s="15">
        <v>150364.51999999999</v>
      </c>
      <c r="O24" s="15">
        <v>104000</v>
      </c>
      <c r="P24" s="15">
        <v>104000</v>
      </c>
      <c r="Q24" s="15">
        <v>180556.44</v>
      </c>
      <c r="R24" s="15">
        <v>120000</v>
      </c>
      <c r="S24" s="15">
        <v>180000</v>
      </c>
      <c r="T24" s="15">
        <v>260856.35</v>
      </c>
      <c r="U24" s="15">
        <v>182740</v>
      </c>
      <c r="V24" s="15">
        <v>150000</v>
      </c>
      <c r="W24" s="14">
        <v>166441.66999999998</v>
      </c>
      <c r="X24" s="15">
        <v>160000</v>
      </c>
      <c r="Y24" s="15">
        <v>200000</v>
      </c>
      <c r="Z24" s="14">
        <v>262754.42</v>
      </c>
      <c r="AA24" s="15">
        <v>180000</v>
      </c>
      <c r="AB24" s="15">
        <v>240000</v>
      </c>
      <c r="AC24" s="14">
        <v>303817.21999999997</v>
      </c>
      <c r="AD24" s="15">
        <v>180000</v>
      </c>
      <c r="AE24" s="15">
        <v>220000</v>
      </c>
      <c r="AF24" s="14">
        <v>326122</v>
      </c>
      <c r="AG24" s="15">
        <v>285000</v>
      </c>
    </row>
    <row r="25" spans="1:34" ht="15.75" x14ac:dyDescent="0.25">
      <c r="A25" s="5">
        <v>3</v>
      </c>
      <c r="B25" s="7" t="s">
        <v>118</v>
      </c>
      <c r="C25" s="11">
        <f t="shared" ref="C25:D25" si="41">C26+C57+C63</f>
        <v>360900</v>
      </c>
      <c r="D25" s="11">
        <f t="shared" si="41"/>
        <v>1700100</v>
      </c>
      <c r="E25" s="11">
        <f t="shared" ref="E25:K25" si="42">E26+E57+E63</f>
        <v>1577169.0999999999</v>
      </c>
      <c r="F25" s="11">
        <f t="shared" si="42"/>
        <v>365700</v>
      </c>
      <c r="G25" s="25">
        <f t="shared" ref="G25" si="43">G26+G57+G63</f>
        <v>342927.89999999997</v>
      </c>
      <c r="H25" s="25">
        <f t="shared" si="42"/>
        <v>402798.46</v>
      </c>
      <c r="I25" s="11">
        <f t="shared" si="42"/>
        <v>257376</v>
      </c>
      <c r="J25" s="11">
        <f t="shared" si="42"/>
        <v>407636.34</v>
      </c>
      <c r="K25" s="11">
        <f t="shared" si="42"/>
        <v>424566.55</v>
      </c>
      <c r="L25" s="11">
        <f t="shared" ref="L25:P25" si="44">L26+L57+L63</f>
        <v>309850</v>
      </c>
      <c r="M25" s="11">
        <f t="shared" ref="M25" si="45">M26+M57+M63</f>
        <v>307461.65999999997</v>
      </c>
      <c r="N25" s="11">
        <f t="shared" si="44"/>
        <v>289539.45999999996</v>
      </c>
      <c r="O25" s="11">
        <f t="shared" ref="O25" si="46">O26+O57+O63</f>
        <v>348780</v>
      </c>
      <c r="P25" s="11">
        <f t="shared" si="44"/>
        <v>331768.94000000006</v>
      </c>
      <c r="Q25" s="11">
        <f t="shared" ref="Q25:R25" si="47">Q26+Q57+Q63</f>
        <v>429010.9</v>
      </c>
      <c r="R25" s="11">
        <f t="shared" si="47"/>
        <v>238915</v>
      </c>
      <c r="S25" s="11">
        <f t="shared" ref="S25:T25" si="48">S26+S57+S63</f>
        <v>599728.06000000006</v>
      </c>
      <c r="T25" s="11">
        <f t="shared" si="48"/>
        <v>489391.66</v>
      </c>
      <c r="U25" s="11">
        <f t="shared" ref="U25:X25" si="49">U26+U57+U63</f>
        <v>317505.28000000003</v>
      </c>
      <c r="V25" s="11">
        <f t="shared" ref="V25" si="50">V26+V57+V63</f>
        <v>487920.08000000007</v>
      </c>
      <c r="W25" s="11">
        <f t="shared" si="49"/>
        <v>459344.58</v>
      </c>
      <c r="X25" s="11">
        <f t="shared" si="49"/>
        <v>424900</v>
      </c>
      <c r="Y25" s="11">
        <f t="shared" ref="Y25" si="51">Y26+Y57+Y63</f>
        <v>3742176.16</v>
      </c>
      <c r="Z25" s="11">
        <f t="shared" ref="Z25:AA25" si="52">Z26+Z57+Z63</f>
        <v>3554929.8999999994</v>
      </c>
      <c r="AA25" s="11">
        <f t="shared" si="52"/>
        <v>354000</v>
      </c>
      <c r="AB25" s="11">
        <f t="shared" ref="AB25:AC25" si="53">AB26+AB57+AB63</f>
        <v>415495.04</v>
      </c>
      <c r="AC25" s="11">
        <f t="shared" si="53"/>
        <v>356817.85</v>
      </c>
      <c r="AD25" s="11">
        <f t="shared" ref="AD25:AF25" si="54">AD26+AD57+AD63</f>
        <v>275000</v>
      </c>
      <c r="AE25" s="11">
        <f t="shared" si="54"/>
        <v>428500</v>
      </c>
      <c r="AF25" s="11">
        <f t="shared" si="54"/>
        <v>323635.95</v>
      </c>
      <c r="AG25" s="11">
        <f t="shared" ref="AG25" si="55">AG26+AG57+AG63</f>
        <v>423500</v>
      </c>
      <c r="AH25" s="52"/>
    </row>
    <row r="26" spans="1:34" x14ac:dyDescent="0.25">
      <c r="A26" s="5">
        <v>31</v>
      </c>
      <c r="B26" s="8" t="s">
        <v>119</v>
      </c>
      <c r="C26" s="12">
        <f t="shared" ref="C26:AE26" si="56">SUM(C27:C56)</f>
        <v>305800</v>
      </c>
      <c r="D26" s="12">
        <f t="shared" si="56"/>
        <v>1575000</v>
      </c>
      <c r="E26" s="12">
        <f t="shared" si="56"/>
        <v>1469467.44</v>
      </c>
      <c r="F26" s="12">
        <f t="shared" si="56"/>
        <v>328000</v>
      </c>
      <c r="G26" s="12">
        <f t="shared" si="56"/>
        <v>311023.34999999998</v>
      </c>
      <c r="H26" s="12">
        <f t="shared" si="56"/>
        <v>369924.47000000003</v>
      </c>
      <c r="I26" s="12">
        <f t="shared" si="56"/>
        <v>247780</v>
      </c>
      <c r="J26" s="12">
        <f t="shared" si="56"/>
        <v>343628.57</v>
      </c>
      <c r="K26" s="12">
        <f t="shared" si="56"/>
        <v>351266.85</v>
      </c>
      <c r="L26" s="12">
        <f t="shared" si="56"/>
        <v>293550</v>
      </c>
      <c r="M26" s="12">
        <f t="shared" si="56"/>
        <v>292779.84999999998</v>
      </c>
      <c r="N26" s="12">
        <f t="shared" si="56"/>
        <v>275417.64999999997</v>
      </c>
      <c r="O26" s="12">
        <f t="shared" si="56"/>
        <v>222780</v>
      </c>
      <c r="P26" s="12">
        <f t="shared" si="56"/>
        <v>279421.66000000003</v>
      </c>
      <c r="Q26" s="12">
        <f t="shared" si="56"/>
        <v>419913.62</v>
      </c>
      <c r="R26" s="12">
        <f t="shared" si="56"/>
        <v>230915</v>
      </c>
      <c r="S26" s="12">
        <f t="shared" si="56"/>
        <v>518152.82</v>
      </c>
      <c r="T26" s="12">
        <f t="shared" si="56"/>
        <v>419730.1</v>
      </c>
      <c r="U26" s="12">
        <f t="shared" si="56"/>
        <v>316905.28000000003</v>
      </c>
      <c r="V26" s="12">
        <f t="shared" si="56"/>
        <v>483820.08000000007</v>
      </c>
      <c r="W26" s="12">
        <f t="shared" si="56"/>
        <v>438536.68</v>
      </c>
      <c r="X26" s="12">
        <f t="shared" si="56"/>
        <v>422800</v>
      </c>
      <c r="Y26" s="12">
        <f t="shared" si="56"/>
        <v>3706576.16</v>
      </c>
      <c r="Z26" s="12">
        <f t="shared" si="56"/>
        <v>3509702.3499999996</v>
      </c>
      <c r="AA26" s="12">
        <f t="shared" si="56"/>
        <v>340000</v>
      </c>
      <c r="AB26" s="12">
        <f t="shared" si="56"/>
        <v>398025</v>
      </c>
      <c r="AC26" s="12">
        <f t="shared" ref="AC26" si="57">SUM(AC27:AC56)</f>
        <v>348947.81</v>
      </c>
      <c r="AD26" s="12">
        <f t="shared" ref="AD26:AG26" si="58">SUM(AD27:AD56)</f>
        <v>275000</v>
      </c>
      <c r="AE26" s="12">
        <f t="shared" si="56"/>
        <v>343500</v>
      </c>
      <c r="AF26" s="12">
        <f t="shared" ref="AF26" si="59">SUM(AF27:AF56)</f>
        <v>276135.95</v>
      </c>
      <c r="AG26" s="12">
        <f t="shared" si="58"/>
        <v>373500</v>
      </c>
    </row>
    <row r="27" spans="1:34" x14ac:dyDescent="0.25">
      <c r="A27" s="5">
        <v>3101</v>
      </c>
      <c r="B27" s="9" t="s">
        <v>120</v>
      </c>
      <c r="W27" s="14">
        <v>0</v>
      </c>
      <c r="X27" s="15">
        <v>0</v>
      </c>
      <c r="Y27" s="15">
        <v>0</v>
      </c>
      <c r="Z27" s="14">
        <v>0</v>
      </c>
      <c r="AA27" s="15">
        <v>0</v>
      </c>
      <c r="AB27" s="15">
        <v>0</v>
      </c>
      <c r="AC27" s="14">
        <v>0</v>
      </c>
      <c r="AD27" s="15">
        <v>0</v>
      </c>
      <c r="AE27" s="15">
        <v>0</v>
      </c>
      <c r="AF27" s="14">
        <v>0</v>
      </c>
      <c r="AG27" s="15">
        <v>0</v>
      </c>
    </row>
    <row r="28" spans="1:34" x14ac:dyDescent="0.25">
      <c r="A28" s="5">
        <v>3102</v>
      </c>
      <c r="B28" s="9" t="s">
        <v>121</v>
      </c>
      <c r="W28" s="14">
        <v>0</v>
      </c>
      <c r="X28" s="15">
        <v>0</v>
      </c>
      <c r="Y28" s="15">
        <v>0</v>
      </c>
      <c r="Z28" s="14">
        <v>0</v>
      </c>
      <c r="AA28" s="15">
        <v>0</v>
      </c>
      <c r="AB28" s="15">
        <v>0</v>
      </c>
      <c r="AC28" s="14">
        <v>0</v>
      </c>
      <c r="AD28" s="15">
        <v>0</v>
      </c>
      <c r="AE28" s="15">
        <v>0</v>
      </c>
      <c r="AF28" s="14">
        <v>0</v>
      </c>
      <c r="AG28" s="15">
        <v>0</v>
      </c>
    </row>
    <row r="29" spans="1:34" x14ac:dyDescent="0.25">
      <c r="A29" s="5">
        <v>3103</v>
      </c>
      <c r="B29" s="9" t="s">
        <v>122</v>
      </c>
      <c r="W29" s="14">
        <v>0</v>
      </c>
      <c r="X29" s="15">
        <v>0</v>
      </c>
      <c r="Y29" s="15">
        <v>0</v>
      </c>
      <c r="Z29" s="14">
        <v>0</v>
      </c>
      <c r="AA29" s="15">
        <v>0</v>
      </c>
      <c r="AB29" s="15">
        <v>0</v>
      </c>
      <c r="AC29" s="14">
        <v>0</v>
      </c>
      <c r="AD29" s="15">
        <v>0</v>
      </c>
      <c r="AE29" s="15">
        <v>0</v>
      </c>
      <c r="AF29" s="14">
        <v>0</v>
      </c>
      <c r="AG29" s="15">
        <v>0</v>
      </c>
    </row>
    <row r="30" spans="1:34" x14ac:dyDescent="0.25">
      <c r="A30" s="5">
        <v>3104</v>
      </c>
      <c r="B30" s="9" t="s">
        <v>123</v>
      </c>
      <c r="W30" s="14">
        <v>0</v>
      </c>
      <c r="X30" s="15">
        <v>0</v>
      </c>
      <c r="Y30" s="15">
        <v>0</v>
      </c>
      <c r="Z30" s="14">
        <v>0</v>
      </c>
      <c r="AA30" s="15">
        <v>0</v>
      </c>
      <c r="AB30" s="15">
        <v>0</v>
      </c>
      <c r="AC30" s="14">
        <v>0</v>
      </c>
      <c r="AD30" s="15">
        <v>0</v>
      </c>
      <c r="AE30" s="15">
        <v>0</v>
      </c>
      <c r="AF30" s="14">
        <v>0</v>
      </c>
      <c r="AG30" s="15">
        <v>0</v>
      </c>
    </row>
    <row r="31" spans="1:34" x14ac:dyDescent="0.25">
      <c r="A31" s="5">
        <v>3105</v>
      </c>
      <c r="B31" s="9" t="s">
        <v>124</v>
      </c>
      <c r="C31" s="15">
        <v>220000</v>
      </c>
      <c r="D31" s="15">
        <v>220000</v>
      </c>
      <c r="F31" s="15">
        <v>220000</v>
      </c>
      <c r="G31" s="15">
        <v>222779.85</v>
      </c>
      <c r="H31" s="15">
        <v>222779.85</v>
      </c>
      <c r="I31" s="15">
        <v>222780</v>
      </c>
      <c r="J31" s="15">
        <v>223535.15</v>
      </c>
      <c r="K31" s="15">
        <v>223535.15</v>
      </c>
      <c r="L31" s="15">
        <v>223550</v>
      </c>
      <c r="M31" s="15">
        <v>222779.85</v>
      </c>
      <c r="N31" s="15">
        <v>222779.85</v>
      </c>
      <c r="O31" s="15">
        <v>222780</v>
      </c>
      <c r="P31" s="15">
        <v>222780</v>
      </c>
      <c r="Q31" s="15">
        <v>212407.32</v>
      </c>
      <c r="R31" s="15">
        <v>222780</v>
      </c>
      <c r="S31" s="15">
        <v>216993.51</v>
      </c>
      <c r="T31" s="15">
        <v>285528.61</v>
      </c>
      <c r="U31" s="15">
        <v>216905.28</v>
      </c>
      <c r="V31" s="15">
        <v>216905.28</v>
      </c>
      <c r="W31" s="14">
        <v>216415.11</v>
      </c>
      <c r="X31" s="15">
        <v>216000</v>
      </c>
      <c r="Y31" s="15">
        <v>224726.16</v>
      </c>
      <c r="Z31" s="14">
        <v>0</v>
      </c>
      <c r="AA31" s="15">
        <v>220000</v>
      </c>
      <c r="AB31" s="15">
        <v>0</v>
      </c>
      <c r="AC31" s="14">
        <v>0</v>
      </c>
      <c r="AD31" s="15">
        <v>0</v>
      </c>
      <c r="AE31" s="15">
        <v>0</v>
      </c>
      <c r="AF31" s="14">
        <v>0</v>
      </c>
      <c r="AG31" s="15">
        <v>0</v>
      </c>
    </row>
    <row r="32" spans="1:34" x14ac:dyDescent="0.25">
      <c r="A32" s="5">
        <v>3106</v>
      </c>
      <c r="B32" s="9" t="s">
        <v>125</v>
      </c>
      <c r="D32" s="15">
        <v>168000</v>
      </c>
      <c r="E32" s="15">
        <v>167577.5</v>
      </c>
      <c r="W32" s="14">
        <v>0</v>
      </c>
      <c r="X32" s="15">
        <v>22000</v>
      </c>
      <c r="Y32" s="15">
        <v>32850</v>
      </c>
      <c r="Z32" s="14">
        <v>10850</v>
      </c>
      <c r="AA32" s="15">
        <v>22000</v>
      </c>
      <c r="AB32" s="15">
        <v>33025</v>
      </c>
      <c r="AC32" s="14">
        <v>33025</v>
      </c>
      <c r="AD32" s="15">
        <v>0</v>
      </c>
      <c r="AE32" s="15">
        <v>0</v>
      </c>
      <c r="AF32" s="14">
        <v>0</v>
      </c>
      <c r="AG32" s="15">
        <v>0</v>
      </c>
    </row>
    <row r="33" spans="1:33" x14ac:dyDescent="0.25">
      <c r="A33" s="5">
        <v>3107</v>
      </c>
      <c r="B33" s="9" t="s">
        <v>126</v>
      </c>
      <c r="E33" s="15">
        <v>146.66999999999999</v>
      </c>
      <c r="W33" s="14">
        <v>0</v>
      </c>
      <c r="X33" s="15">
        <v>0</v>
      </c>
      <c r="Y33" s="15">
        <v>0</v>
      </c>
      <c r="Z33" s="14">
        <v>0</v>
      </c>
      <c r="AA33" s="15">
        <v>0</v>
      </c>
      <c r="AB33" s="15">
        <v>0</v>
      </c>
      <c r="AC33" s="14">
        <v>0</v>
      </c>
      <c r="AD33" s="15">
        <v>0</v>
      </c>
      <c r="AE33" s="15">
        <v>0</v>
      </c>
      <c r="AF33" s="14">
        <v>0</v>
      </c>
      <c r="AG33" s="15">
        <v>0</v>
      </c>
    </row>
    <row r="34" spans="1:33" x14ac:dyDescent="0.25">
      <c r="A34" s="5">
        <v>3108</v>
      </c>
      <c r="B34" s="9" t="s">
        <v>127</v>
      </c>
      <c r="W34" s="14">
        <v>0</v>
      </c>
      <c r="X34" s="15">
        <v>0</v>
      </c>
      <c r="Y34" s="15">
        <v>0</v>
      </c>
      <c r="Z34" s="14">
        <v>0</v>
      </c>
      <c r="AA34" s="15">
        <v>0</v>
      </c>
      <c r="AB34" s="15">
        <v>0</v>
      </c>
      <c r="AC34" s="14">
        <v>0</v>
      </c>
      <c r="AD34" s="15">
        <v>0</v>
      </c>
      <c r="AE34" s="15">
        <v>0</v>
      </c>
      <c r="AF34" s="14">
        <v>0</v>
      </c>
      <c r="AG34" s="15">
        <v>0</v>
      </c>
    </row>
    <row r="35" spans="1:33" x14ac:dyDescent="0.25">
      <c r="A35" s="5">
        <v>3109</v>
      </c>
      <c r="B35" s="9" t="s">
        <v>128</v>
      </c>
      <c r="C35" s="15">
        <v>20000</v>
      </c>
      <c r="D35" s="15">
        <v>6500</v>
      </c>
      <c r="E35" s="15">
        <v>10487.89</v>
      </c>
      <c r="N35" s="15">
        <v>45000</v>
      </c>
      <c r="Q35" s="15">
        <v>138000</v>
      </c>
      <c r="S35" s="15">
        <v>77000</v>
      </c>
      <c r="T35" s="15">
        <v>70000</v>
      </c>
      <c r="U35" s="15">
        <v>70000</v>
      </c>
      <c r="V35" s="15">
        <v>70000</v>
      </c>
      <c r="W35" s="14">
        <v>0</v>
      </c>
      <c r="X35" s="15">
        <v>0</v>
      </c>
      <c r="Y35" s="15">
        <v>0</v>
      </c>
      <c r="Z35" s="14">
        <v>0</v>
      </c>
      <c r="AA35" s="15">
        <v>0</v>
      </c>
      <c r="AB35" s="15">
        <v>200</v>
      </c>
      <c r="AC35" s="14">
        <v>127.39</v>
      </c>
      <c r="AD35" s="15">
        <v>0</v>
      </c>
      <c r="AE35" s="15">
        <v>0</v>
      </c>
      <c r="AF35" s="14">
        <v>0</v>
      </c>
      <c r="AG35" s="15">
        <v>20000</v>
      </c>
    </row>
    <row r="36" spans="1:33" x14ac:dyDescent="0.25">
      <c r="A36" s="5">
        <v>3110</v>
      </c>
      <c r="B36" s="9" t="s">
        <v>129</v>
      </c>
      <c r="W36" s="14">
        <v>0</v>
      </c>
      <c r="X36" s="15">
        <v>0</v>
      </c>
      <c r="Y36" s="15">
        <v>0</v>
      </c>
      <c r="Z36" s="14">
        <v>0</v>
      </c>
      <c r="AA36" s="15">
        <v>0</v>
      </c>
      <c r="AB36" s="15">
        <v>0</v>
      </c>
      <c r="AC36" s="14">
        <v>0</v>
      </c>
      <c r="AD36" s="15">
        <v>0</v>
      </c>
      <c r="AE36" s="15">
        <v>0</v>
      </c>
      <c r="AF36" s="14">
        <v>0</v>
      </c>
      <c r="AG36" s="15">
        <v>0</v>
      </c>
    </row>
    <row r="37" spans="1:33" x14ac:dyDescent="0.25">
      <c r="A37" s="5">
        <v>3111</v>
      </c>
      <c r="B37" s="9" t="s">
        <v>130</v>
      </c>
      <c r="W37" s="14">
        <v>0</v>
      </c>
      <c r="X37" s="15">
        <v>0</v>
      </c>
      <c r="Y37" s="15">
        <v>0</v>
      </c>
      <c r="Z37" s="14">
        <v>0</v>
      </c>
      <c r="AA37" s="15">
        <v>0</v>
      </c>
      <c r="AB37" s="15">
        <v>0</v>
      </c>
      <c r="AC37" s="14">
        <v>0</v>
      </c>
      <c r="AD37" s="15">
        <v>0</v>
      </c>
      <c r="AE37" s="15">
        <v>0</v>
      </c>
      <c r="AF37" s="14">
        <v>0</v>
      </c>
      <c r="AG37" s="15">
        <v>0</v>
      </c>
    </row>
    <row r="38" spans="1:33" x14ac:dyDescent="0.25">
      <c r="A38" s="5">
        <v>3112</v>
      </c>
      <c r="B38" s="9" t="s">
        <v>131</v>
      </c>
      <c r="W38" s="14">
        <v>0</v>
      </c>
      <c r="X38" s="15">
        <v>0</v>
      </c>
      <c r="Y38" s="15">
        <v>0</v>
      </c>
      <c r="Z38" s="14">
        <v>0</v>
      </c>
      <c r="AA38" s="15">
        <v>0</v>
      </c>
      <c r="AB38" s="15">
        <v>0</v>
      </c>
      <c r="AC38" s="14">
        <v>0</v>
      </c>
      <c r="AD38" s="15">
        <v>0</v>
      </c>
      <c r="AE38" s="15">
        <v>0</v>
      </c>
      <c r="AF38" s="14">
        <v>0</v>
      </c>
      <c r="AG38" s="15">
        <v>0</v>
      </c>
    </row>
    <row r="39" spans="1:33" x14ac:dyDescent="0.25">
      <c r="A39" s="5">
        <v>3113</v>
      </c>
      <c r="B39" s="9" t="s">
        <v>132</v>
      </c>
      <c r="W39" s="14">
        <v>0</v>
      </c>
      <c r="X39" s="15">
        <v>0</v>
      </c>
      <c r="Y39" s="15">
        <v>0</v>
      </c>
      <c r="Z39" s="14">
        <v>0</v>
      </c>
      <c r="AA39" s="15">
        <v>0</v>
      </c>
      <c r="AB39" s="15">
        <v>0</v>
      </c>
      <c r="AC39" s="14">
        <v>0</v>
      </c>
      <c r="AD39" s="15">
        <v>0</v>
      </c>
      <c r="AE39" s="15">
        <v>0</v>
      </c>
      <c r="AF39" s="14">
        <v>0</v>
      </c>
      <c r="AG39" s="15">
        <v>0</v>
      </c>
    </row>
    <row r="40" spans="1:33" x14ac:dyDescent="0.25">
      <c r="A40" s="5">
        <v>3114</v>
      </c>
      <c r="B40" s="9" t="s">
        <v>133</v>
      </c>
      <c r="W40" s="14">
        <v>0</v>
      </c>
      <c r="X40" s="15">
        <v>0</v>
      </c>
      <c r="Y40" s="15">
        <v>0</v>
      </c>
      <c r="Z40" s="14">
        <v>0</v>
      </c>
      <c r="AA40" s="15">
        <v>0</v>
      </c>
      <c r="AB40" s="15">
        <v>0</v>
      </c>
      <c r="AC40" s="14">
        <v>0</v>
      </c>
      <c r="AD40" s="15">
        <v>0</v>
      </c>
      <c r="AE40" s="15">
        <v>0</v>
      </c>
      <c r="AF40" s="14">
        <v>0</v>
      </c>
      <c r="AG40" s="15">
        <v>0</v>
      </c>
    </row>
    <row r="41" spans="1:33" x14ac:dyDescent="0.25">
      <c r="A41" s="5">
        <v>3115</v>
      </c>
      <c r="B41" s="9" t="s">
        <v>134</v>
      </c>
      <c r="W41" s="14">
        <v>0</v>
      </c>
      <c r="X41" s="15">
        <v>0</v>
      </c>
      <c r="Y41" s="15">
        <v>0</v>
      </c>
      <c r="Z41" s="14">
        <v>0</v>
      </c>
      <c r="AA41" s="15">
        <v>0</v>
      </c>
      <c r="AB41" s="15">
        <v>0</v>
      </c>
      <c r="AC41" s="14">
        <v>0</v>
      </c>
      <c r="AD41" s="15">
        <v>0</v>
      </c>
      <c r="AE41" s="15">
        <v>0</v>
      </c>
      <c r="AF41" s="14">
        <v>0</v>
      </c>
      <c r="AG41" s="15">
        <v>0</v>
      </c>
    </row>
    <row r="42" spans="1:33" x14ac:dyDescent="0.25">
      <c r="A42" s="5">
        <v>3116</v>
      </c>
      <c r="B42" s="9" t="s">
        <v>135</v>
      </c>
      <c r="W42" s="14">
        <v>0</v>
      </c>
      <c r="X42" s="15">
        <v>0</v>
      </c>
      <c r="Y42" s="15">
        <v>0</v>
      </c>
      <c r="Z42" s="14">
        <v>0</v>
      </c>
      <c r="AA42" s="15">
        <v>0</v>
      </c>
      <c r="AB42" s="15">
        <v>0</v>
      </c>
      <c r="AC42" s="14">
        <v>0</v>
      </c>
      <c r="AD42" s="15">
        <v>0</v>
      </c>
      <c r="AE42" s="15">
        <v>0</v>
      </c>
      <c r="AF42" s="14">
        <v>0</v>
      </c>
      <c r="AG42" s="15">
        <v>0</v>
      </c>
    </row>
    <row r="43" spans="1:33" x14ac:dyDescent="0.25">
      <c r="A43" s="5">
        <v>3117</v>
      </c>
      <c r="B43" s="9" t="s">
        <v>136</v>
      </c>
      <c r="E43" s="15">
        <v>24223.13</v>
      </c>
      <c r="W43" s="14">
        <v>0</v>
      </c>
      <c r="X43" s="15">
        <v>0</v>
      </c>
      <c r="Y43" s="15">
        <v>0</v>
      </c>
      <c r="Z43" s="14">
        <v>0</v>
      </c>
      <c r="AA43" s="15">
        <v>0</v>
      </c>
      <c r="AB43" s="15">
        <v>0</v>
      </c>
      <c r="AC43" s="14">
        <v>0</v>
      </c>
      <c r="AD43" s="15">
        <v>0</v>
      </c>
      <c r="AE43" s="15">
        <v>0</v>
      </c>
      <c r="AF43" s="14">
        <v>0</v>
      </c>
      <c r="AG43" s="15">
        <v>0</v>
      </c>
    </row>
    <row r="44" spans="1:33" x14ac:dyDescent="0.25">
      <c r="A44" s="5">
        <v>3118</v>
      </c>
      <c r="B44" s="9" t="s">
        <v>137</v>
      </c>
      <c r="F44" s="15">
        <v>30000</v>
      </c>
      <c r="W44" s="14">
        <v>0</v>
      </c>
      <c r="X44" s="15">
        <v>0</v>
      </c>
      <c r="Y44" s="15">
        <v>0</v>
      </c>
      <c r="Z44" s="14">
        <v>0</v>
      </c>
      <c r="AA44" s="15">
        <v>0</v>
      </c>
      <c r="AB44" s="15">
        <v>0</v>
      </c>
      <c r="AC44" s="14">
        <v>0</v>
      </c>
      <c r="AD44" s="15">
        <v>0</v>
      </c>
      <c r="AE44" s="15">
        <v>0</v>
      </c>
      <c r="AF44" s="14">
        <v>0</v>
      </c>
      <c r="AG44" s="15">
        <v>0</v>
      </c>
    </row>
    <row r="45" spans="1:33" x14ac:dyDescent="0.25">
      <c r="A45" s="5">
        <v>3119</v>
      </c>
      <c r="B45" s="9" t="s">
        <v>138</v>
      </c>
      <c r="C45" s="15">
        <v>20000</v>
      </c>
      <c r="D45" s="15">
        <v>25000</v>
      </c>
      <c r="E45" s="15">
        <v>44620.15</v>
      </c>
      <c r="G45" s="15">
        <v>10000</v>
      </c>
      <c r="H45" s="15">
        <v>49667.44</v>
      </c>
      <c r="I45" s="15">
        <v>10000</v>
      </c>
      <c r="P45" s="15">
        <v>26641.66</v>
      </c>
      <c r="Q45" s="15">
        <v>26641.66</v>
      </c>
      <c r="S45" s="15">
        <v>87000</v>
      </c>
      <c r="U45" s="15">
        <v>30000</v>
      </c>
      <c r="V45" s="15">
        <v>83159.759999999995</v>
      </c>
      <c r="W45" s="14">
        <v>83159.759999999995</v>
      </c>
      <c r="X45" s="15">
        <v>65000</v>
      </c>
      <c r="Y45" s="15">
        <v>65000</v>
      </c>
      <c r="Z45" s="14">
        <v>29978.55</v>
      </c>
      <c r="AA45" s="15">
        <v>30000</v>
      </c>
      <c r="AB45" s="15">
        <v>30000</v>
      </c>
      <c r="AC45" s="14">
        <v>30000</v>
      </c>
      <c r="AD45" s="15">
        <v>30000</v>
      </c>
      <c r="AE45" s="15">
        <v>28500</v>
      </c>
      <c r="AF45" s="14">
        <v>28500</v>
      </c>
      <c r="AG45" s="15">
        <v>28500</v>
      </c>
    </row>
    <row r="46" spans="1:33" x14ac:dyDescent="0.25">
      <c r="A46" s="5">
        <v>3120</v>
      </c>
      <c r="B46" s="9" t="s">
        <v>139</v>
      </c>
      <c r="D46" s="15">
        <v>200000</v>
      </c>
      <c r="E46" s="15">
        <v>200000</v>
      </c>
      <c r="G46" s="15">
        <v>18243.5</v>
      </c>
      <c r="H46" s="15">
        <v>18243.5</v>
      </c>
      <c r="I46" s="15">
        <v>2000</v>
      </c>
      <c r="J46" s="15">
        <v>2000</v>
      </c>
      <c r="L46" s="15">
        <v>2000</v>
      </c>
      <c r="M46" s="15">
        <v>2000</v>
      </c>
      <c r="P46" s="15">
        <v>20000</v>
      </c>
      <c r="Q46" s="15">
        <v>18887.3</v>
      </c>
      <c r="S46" s="15">
        <v>93421.57</v>
      </c>
      <c r="T46" s="15">
        <v>9013.75</v>
      </c>
      <c r="V46" s="15">
        <v>94853.51</v>
      </c>
      <c r="W46" s="14">
        <v>94853.51</v>
      </c>
      <c r="X46" s="15">
        <v>99500</v>
      </c>
      <c r="Y46" s="15">
        <v>3350000</v>
      </c>
      <c r="Z46" s="14">
        <v>3446563.57</v>
      </c>
      <c r="AA46" s="15">
        <v>50000</v>
      </c>
      <c r="AB46" s="15">
        <v>264800</v>
      </c>
      <c r="AC46" s="14">
        <v>217040.92</v>
      </c>
      <c r="AD46" s="15">
        <v>220000</v>
      </c>
      <c r="AE46" s="15">
        <v>290000</v>
      </c>
      <c r="AF46" s="14">
        <v>211944.7</v>
      </c>
      <c r="AG46" s="15">
        <v>290000</v>
      </c>
    </row>
    <row r="47" spans="1:33" x14ac:dyDescent="0.25">
      <c r="A47" s="5">
        <v>3121</v>
      </c>
      <c r="B47" s="9" t="s">
        <v>140</v>
      </c>
      <c r="W47" s="14">
        <v>0</v>
      </c>
      <c r="X47" s="15">
        <v>0</v>
      </c>
      <c r="Y47" s="15">
        <v>0</v>
      </c>
      <c r="Z47" s="14">
        <v>0</v>
      </c>
      <c r="AA47" s="15">
        <v>0</v>
      </c>
      <c r="AB47" s="15">
        <v>0</v>
      </c>
      <c r="AC47" s="14">
        <v>0</v>
      </c>
      <c r="AD47" s="15">
        <v>0</v>
      </c>
      <c r="AE47" s="15">
        <v>0</v>
      </c>
      <c r="AF47" s="14">
        <v>0</v>
      </c>
      <c r="AG47" s="15">
        <v>0</v>
      </c>
    </row>
    <row r="48" spans="1:33" ht="30" x14ac:dyDescent="0.25">
      <c r="A48" s="5">
        <v>3122</v>
      </c>
      <c r="B48" s="9" t="s">
        <v>141</v>
      </c>
      <c r="W48" s="14">
        <v>0</v>
      </c>
      <c r="X48" s="15">
        <v>0</v>
      </c>
      <c r="Y48" s="15">
        <v>0</v>
      </c>
      <c r="Z48" s="14">
        <v>0</v>
      </c>
      <c r="AA48" s="15">
        <v>0</v>
      </c>
      <c r="AB48" s="15">
        <v>0</v>
      </c>
      <c r="AC48" s="14">
        <v>0</v>
      </c>
      <c r="AD48" s="15">
        <v>0</v>
      </c>
      <c r="AE48" s="15">
        <v>0</v>
      </c>
      <c r="AF48" s="14">
        <v>0</v>
      </c>
      <c r="AG48" s="15">
        <v>0</v>
      </c>
    </row>
    <row r="49" spans="1:33" x14ac:dyDescent="0.25">
      <c r="A49" s="5">
        <v>3123</v>
      </c>
      <c r="B49" s="9" t="s">
        <v>142</v>
      </c>
      <c r="C49" s="15">
        <v>45800</v>
      </c>
      <c r="D49" s="15">
        <v>55500</v>
      </c>
      <c r="E49" s="15">
        <v>123458.45</v>
      </c>
      <c r="F49" s="15">
        <v>78000</v>
      </c>
      <c r="G49" s="15">
        <v>60000</v>
      </c>
      <c r="H49" s="15">
        <v>79233.679999999993</v>
      </c>
      <c r="I49" s="15">
        <v>13000</v>
      </c>
      <c r="J49" s="15">
        <v>48000</v>
      </c>
      <c r="K49" s="15">
        <v>57638.28</v>
      </c>
      <c r="L49" s="15">
        <v>68000</v>
      </c>
      <c r="M49" s="15">
        <v>68000</v>
      </c>
      <c r="N49" s="15">
        <v>7637.8</v>
      </c>
      <c r="P49" s="15">
        <v>10000</v>
      </c>
      <c r="Q49" s="15">
        <v>17932.34</v>
      </c>
      <c r="R49" s="15">
        <v>8135</v>
      </c>
      <c r="S49" s="15">
        <v>19404.98</v>
      </c>
      <c r="T49" s="15">
        <v>27554.98</v>
      </c>
      <c r="V49" s="15">
        <v>4880</v>
      </c>
      <c r="W49" s="14">
        <v>0</v>
      </c>
      <c r="X49" s="15">
        <v>4000</v>
      </c>
      <c r="Y49" s="15">
        <v>4000</v>
      </c>
      <c r="Z49" s="14">
        <v>0</v>
      </c>
      <c r="AA49" s="15">
        <v>4000</v>
      </c>
      <c r="AB49" s="15">
        <v>0</v>
      </c>
      <c r="AC49" s="14">
        <v>0</v>
      </c>
      <c r="AD49" s="15">
        <v>0</v>
      </c>
      <c r="AE49" s="15">
        <v>0</v>
      </c>
      <c r="AF49" s="14">
        <v>0</v>
      </c>
      <c r="AG49" s="15">
        <v>0</v>
      </c>
    </row>
    <row r="50" spans="1:33" x14ac:dyDescent="0.25">
      <c r="A50" s="5">
        <v>3124</v>
      </c>
      <c r="B50" s="9" t="s">
        <v>143</v>
      </c>
      <c r="D50" s="15">
        <v>900000</v>
      </c>
      <c r="E50" s="15">
        <v>898953.65</v>
      </c>
      <c r="J50" s="15">
        <v>70093.42</v>
      </c>
      <c r="K50" s="15">
        <v>70093.42</v>
      </c>
      <c r="Q50" s="15">
        <v>6045</v>
      </c>
      <c r="S50" s="15">
        <v>24332.76</v>
      </c>
      <c r="T50" s="15">
        <v>27632.76</v>
      </c>
      <c r="V50" s="15">
        <v>14021.53</v>
      </c>
      <c r="W50" s="14">
        <v>44108.3</v>
      </c>
      <c r="X50" s="15">
        <v>16300</v>
      </c>
      <c r="Y50" s="15">
        <v>30000</v>
      </c>
      <c r="Z50" s="14">
        <v>22310.23</v>
      </c>
      <c r="AA50" s="15">
        <v>14000</v>
      </c>
      <c r="AB50" s="15">
        <v>70000</v>
      </c>
      <c r="AC50" s="14">
        <v>68754.5</v>
      </c>
      <c r="AD50" s="15">
        <v>25000</v>
      </c>
      <c r="AE50" s="15">
        <v>25000</v>
      </c>
      <c r="AF50" s="14">
        <v>35691.25</v>
      </c>
      <c r="AG50" s="15">
        <v>35000</v>
      </c>
    </row>
    <row r="51" spans="1:33" x14ac:dyDescent="0.25">
      <c r="A51" s="5">
        <v>3125</v>
      </c>
      <c r="B51" s="9" t="s">
        <v>144</v>
      </c>
      <c r="W51" s="14">
        <v>0</v>
      </c>
      <c r="X51" s="15">
        <v>0</v>
      </c>
      <c r="Y51" s="15">
        <v>0</v>
      </c>
      <c r="Z51" s="14">
        <v>0</v>
      </c>
      <c r="AA51" s="15">
        <v>0</v>
      </c>
      <c r="AB51" s="15">
        <v>0</v>
      </c>
      <c r="AC51" s="14">
        <v>0</v>
      </c>
      <c r="AD51" s="15">
        <v>0</v>
      </c>
      <c r="AE51" s="15">
        <v>0</v>
      </c>
      <c r="AF51" s="14">
        <v>0</v>
      </c>
      <c r="AG51" s="15">
        <v>0</v>
      </c>
    </row>
    <row r="52" spans="1:33" x14ac:dyDescent="0.25">
      <c r="A52" s="5">
        <v>3126</v>
      </c>
      <c r="B52" s="9" t="s">
        <v>145</v>
      </c>
      <c r="W52" s="14">
        <v>0</v>
      </c>
      <c r="X52" s="15">
        <v>0</v>
      </c>
      <c r="Y52" s="15">
        <v>0</v>
      </c>
      <c r="Z52" s="14">
        <v>0</v>
      </c>
      <c r="AA52" s="15">
        <v>0</v>
      </c>
      <c r="AB52" s="15">
        <v>0</v>
      </c>
      <c r="AC52" s="14">
        <v>0</v>
      </c>
      <c r="AD52" s="15">
        <v>0</v>
      </c>
      <c r="AE52" s="15">
        <v>0</v>
      </c>
      <c r="AF52" s="14">
        <v>0</v>
      </c>
      <c r="AG52" s="15">
        <v>0</v>
      </c>
    </row>
    <row r="53" spans="1:33" x14ac:dyDescent="0.25">
      <c r="A53" s="5">
        <v>3127</v>
      </c>
      <c r="B53" s="9" t="s">
        <v>146</v>
      </c>
      <c r="W53" s="14">
        <v>0</v>
      </c>
      <c r="X53" s="15">
        <v>0</v>
      </c>
      <c r="Y53" s="15">
        <v>0</v>
      </c>
      <c r="Z53" s="14">
        <v>0</v>
      </c>
      <c r="AA53" s="15">
        <v>0</v>
      </c>
      <c r="AB53" s="15">
        <v>0</v>
      </c>
      <c r="AC53" s="14">
        <v>0</v>
      </c>
      <c r="AD53" s="15">
        <v>0</v>
      </c>
      <c r="AE53" s="15">
        <v>0</v>
      </c>
      <c r="AF53" s="14">
        <v>0</v>
      </c>
      <c r="AG53" s="15">
        <v>0</v>
      </c>
    </row>
    <row r="54" spans="1:33" x14ac:dyDescent="0.25">
      <c r="A54" s="5">
        <v>3128</v>
      </c>
      <c r="B54" s="9" t="s">
        <v>147</v>
      </c>
      <c r="W54" s="14">
        <v>0</v>
      </c>
      <c r="X54" s="15">
        <v>0</v>
      </c>
      <c r="Y54" s="15">
        <v>0</v>
      </c>
      <c r="Z54" s="14">
        <v>0</v>
      </c>
      <c r="AA54" s="15">
        <v>0</v>
      </c>
      <c r="AB54" s="15">
        <v>0</v>
      </c>
      <c r="AC54" s="14">
        <v>0</v>
      </c>
      <c r="AD54" s="15">
        <v>0</v>
      </c>
      <c r="AE54" s="15">
        <v>0</v>
      </c>
      <c r="AF54" s="14">
        <v>0</v>
      </c>
      <c r="AG54" s="15">
        <v>0</v>
      </c>
    </row>
    <row r="55" spans="1:33" x14ac:dyDescent="0.25">
      <c r="A55" s="5">
        <v>3129</v>
      </c>
      <c r="B55" s="9" t="s">
        <v>148</v>
      </c>
      <c r="W55" s="14">
        <v>0</v>
      </c>
      <c r="X55" s="15">
        <v>0</v>
      </c>
      <c r="Y55" s="15">
        <v>0</v>
      </c>
      <c r="Z55" s="14">
        <v>0</v>
      </c>
      <c r="AA55" s="15">
        <v>0</v>
      </c>
      <c r="AB55" s="15">
        <v>0</v>
      </c>
      <c r="AC55" s="14">
        <v>0</v>
      </c>
      <c r="AD55" s="15">
        <v>0</v>
      </c>
      <c r="AE55" s="15">
        <v>0</v>
      </c>
      <c r="AF55" s="14">
        <v>0</v>
      </c>
      <c r="AG55" s="15">
        <v>0</v>
      </c>
    </row>
    <row r="56" spans="1:33" x14ac:dyDescent="0.25">
      <c r="A56" s="5">
        <v>3199</v>
      </c>
      <c r="B56" s="9" t="s">
        <v>149</v>
      </c>
      <c r="W56" s="14">
        <v>0</v>
      </c>
      <c r="X56" s="15">
        <v>0</v>
      </c>
      <c r="Y56" s="15">
        <v>0</v>
      </c>
      <c r="Z56" s="14">
        <v>0</v>
      </c>
      <c r="AA56" s="15">
        <v>0</v>
      </c>
      <c r="AB56" s="15">
        <v>0</v>
      </c>
      <c r="AC56" s="14">
        <v>0</v>
      </c>
      <c r="AD56" s="15">
        <v>0</v>
      </c>
      <c r="AE56" s="15">
        <v>0</v>
      </c>
      <c r="AF56" s="14">
        <v>0</v>
      </c>
      <c r="AG56" s="15">
        <v>0</v>
      </c>
    </row>
    <row r="57" spans="1:33" x14ac:dyDescent="0.25">
      <c r="A57" s="5">
        <v>32</v>
      </c>
      <c r="B57" s="8" t="s">
        <v>150</v>
      </c>
      <c r="C57" s="12">
        <f t="shared" ref="C57:AG57" si="60">SUM(C58:C62)</f>
        <v>55100</v>
      </c>
      <c r="D57" s="12">
        <f t="shared" si="60"/>
        <v>125100</v>
      </c>
      <c r="E57" s="12">
        <f t="shared" si="60"/>
        <v>107701.66</v>
      </c>
      <c r="F57" s="12">
        <f t="shared" si="60"/>
        <v>37700</v>
      </c>
      <c r="G57" s="12">
        <f t="shared" si="60"/>
        <v>31904.55</v>
      </c>
      <c r="H57" s="12">
        <f t="shared" si="60"/>
        <v>32873.99</v>
      </c>
      <c r="I57" s="12">
        <f t="shared" si="60"/>
        <v>9596</v>
      </c>
      <c r="J57" s="12">
        <f t="shared" si="60"/>
        <v>64007.77</v>
      </c>
      <c r="K57" s="12">
        <f t="shared" si="60"/>
        <v>73299.7</v>
      </c>
      <c r="L57" s="12">
        <f t="shared" si="60"/>
        <v>16300</v>
      </c>
      <c r="M57" s="12">
        <f t="shared" si="60"/>
        <v>14681.81</v>
      </c>
      <c r="N57" s="12">
        <f t="shared" si="60"/>
        <v>14121.81</v>
      </c>
      <c r="O57" s="12">
        <f t="shared" si="60"/>
        <v>126000</v>
      </c>
      <c r="P57" s="12">
        <f t="shared" si="60"/>
        <v>52347.28</v>
      </c>
      <c r="Q57" s="12">
        <f t="shared" si="60"/>
        <v>9097.2799999999988</v>
      </c>
      <c r="R57" s="12">
        <f t="shared" si="60"/>
        <v>8000</v>
      </c>
      <c r="S57" s="12">
        <f t="shared" si="60"/>
        <v>81575.239999999991</v>
      </c>
      <c r="T57" s="12">
        <f t="shared" si="60"/>
        <v>69661.56</v>
      </c>
      <c r="U57" s="12">
        <f t="shared" si="60"/>
        <v>600</v>
      </c>
      <c r="V57" s="12">
        <f t="shared" si="60"/>
        <v>4100</v>
      </c>
      <c r="W57" s="12">
        <f t="shared" si="60"/>
        <v>20807.900000000001</v>
      </c>
      <c r="X57" s="12">
        <f t="shared" si="60"/>
        <v>2100</v>
      </c>
      <c r="Y57" s="12">
        <f t="shared" si="60"/>
        <v>35600</v>
      </c>
      <c r="Z57" s="12">
        <f t="shared" si="60"/>
        <v>45227.55</v>
      </c>
      <c r="AA57" s="12">
        <f t="shared" si="60"/>
        <v>14000</v>
      </c>
      <c r="AB57" s="12">
        <f t="shared" si="60"/>
        <v>12100</v>
      </c>
      <c r="AC57" s="12">
        <f t="shared" ref="AC57:AD57" si="61">SUM(AC58:AC62)</f>
        <v>2500</v>
      </c>
      <c r="AD57" s="12">
        <f t="shared" si="61"/>
        <v>0</v>
      </c>
      <c r="AE57" s="12">
        <f t="shared" si="60"/>
        <v>85000</v>
      </c>
      <c r="AF57" s="12">
        <f t="shared" si="60"/>
        <v>47500</v>
      </c>
      <c r="AG57" s="12">
        <f t="shared" si="60"/>
        <v>50000</v>
      </c>
    </row>
    <row r="58" spans="1:33" x14ac:dyDescent="0.25">
      <c r="A58" s="5">
        <v>3201</v>
      </c>
      <c r="B58" s="9" t="s">
        <v>151</v>
      </c>
      <c r="W58" s="14">
        <v>0</v>
      </c>
      <c r="X58" s="15">
        <v>0</v>
      </c>
      <c r="Y58" s="15">
        <v>0</v>
      </c>
      <c r="Z58" s="14">
        <v>0</v>
      </c>
      <c r="AA58" s="15">
        <v>0</v>
      </c>
      <c r="AB58" s="15">
        <v>0</v>
      </c>
      <c r="AC58" s="14">
        <v>0</v>
      </c>
      <c r="AD58" s="15">
        <v>0</v>
      </c>
      <c r="AE58" s="15">
        <v>0</v>
      </c>
      <c r="AF58" s="14">
        <v>0</v>
      </c>
      <c r="AG58" s="15">
        <v>0</v>
      </c>
    </row>
    <row r="59" spans="1:33" x14ac:dyDescent="0.25">
      <c r="A59" s="5">
        <v>3202</v>
      </c>
      <c r="B59" s="9" t="s">
        <v>152</v>
      </c>
      <c r="U59" s="15">
        <v>100</v>
      </c>
      <c r="V59" s="15">
        <v>100</v>
      </c>
      <c r="W59" s="14">
        <v>0</v>
      </c>
      <c r="X59" s="15">
        <v>600</v>
      </c>
      <c r="Y59" s="15">
        <v>600</v>
      </c>
      <c r="Z59" s="14">
        <v>0</v>
      </c>
      <c r="AA59" s="15">
        <v>0</v>
      </c>
      <c r="AB59" s="15">
        <v>0</v>
      </c>
      <c r="AC59" s="14">
        <v>0</v>
      </c>
      <c r="AD59" s="15">
        <v>0</v>
      </c>
      <c r="AE59" s="15">
        <v>85000</v>
      </c>
      <c r="AF59" s="14">
        <v>45000</v>
      </c>
      <c r="AG59" s="15">
        <v>50000</v>
      </c>
    </row>
    <row r="60" spans="1:33" x14ac:dyDescent="0.25">
      <c r="A60" s="5">
        <v>3203</v>
      </c>
      <c r="B60" s="9" t="s">
        <v>153</v>
      </c>
      <c r="C60" s="15">
        <v>35000</v>
      </c>
      <c r="D60" s="15">
        <v>105000</v>
      </c>
      <c r="E60" s="15">
        <v>104289.2</v>
      </c>
      <c r="F60" s="15">
        <v>30000</v>
      </c>
      <c r="G60" s="15">
        <v>29904.55</v>
      </c>
      <c r="H60" s="15">
        <v>29904.55</v>
      </c>
      <c r="I60" s="15">
        <v>7000</v>
      </c>
      <c r="J60" s="15">
        <v>64007.77</v>
      </c>
      <c r="K60" s="15">
        <v>64007.77</v>
      </c>
      <c r="L60" s="15">
        <v>10000</v>
      </c>
      <c r="M60" s="15">
        <v>8381.81</v>
      </c>
      <c r="N60" s="15">
        <v>8381.81</v>
      </c>
      <c r="O60" s="15">
        <v>80000</v>
      </c>
      <c r="P60" s="15">
        <v>6347.28</v>
      </c>
      <c r="Q60" s="15">
        <v>6347.28</v>
      </c>
      <c r="R60" s="15">
        <v>5000</v>
      </c>
      <c r="S60" s="15">
        <v>61575.24</v>
      </c>
      <c r="T60" s="15">
        <v>61575.24</v>
      </c>
      <c r="W60" s="14">
        <v>0</v>
      </c>
      <c r="X60" s="15">
        <v>0</v>
      </c>
      <c r="Y60" s="15">
        <v>0</v>
      </c>
      <c r="Z60" s="14">
        <v>0</v>
      </c>
      <c r="AA60" s="15">
        <v>0</v>
      </c>
      <c r="AB60" s="15">
        <v>0</v>
      </c>
      <c r="AC60" s="14">
        <v>0</v>
      </c>
      <c r="AD60" s="15">
        <v>0</v>
      </c>
      <c r="AE60" s="15">
        <v>0</v>
      </c>
      <c r="AF60" s="14">
        <v>0</v>
      </c>
      <c r="AG60" s="15">
        <v>0</v>
      </c>
    </row>
    <row r="61" spans="1:33" x14ac:dyDescent="0.25">
      <c r="A61" s="5">
        <v>3204</v>
      </c>
      <c r="B61" s="9" t="s">
        <v>154</v>
      </c>
      <c r="W61" s="14">
        <v>0</v>
      </c>
      <c r="X61" s="15">
        <v>0</v>
      </c>
      <c r="Y61" s="15">
        <v>0</v>
      </c>
      <c r="Z61" s="14">
        <v>0</v>
      </c>
      <c r="AA61" s="15">
        <v>0</v>
      </c>
      <c r="AB61" s="15">
        <v>0</v>
      </c>
      <c r="AC61" s="14">
        <v>0</v>
      </c>
      <c r="AD61" s="15">
        <v>0</v>
      </c>
      <c r="AE61" s="15">
        <v>0</v>
      </c>
      <c r="AF61" s="14">
        <v>0</v>
      </c>
      <c r="AG61" s="15">
        <v>0</v>
      </c>
    </row>
    <row r="62" spans="1:33" x14ac:dyDescent="0.25">
      <c r="A62" s="5">
        <v>3205</v>
      </c>
      <c r="B62" s="9" t="s">
        <v>155</v>
      </c>
      <c r="C62" s="15">
        <v>20100</v>
      </c>
      <c r="D62" s="15">
        <v>20100</v>
      </c>
      <c r="E62" s="15">
        <v>3412.46</v>
      </c>
      <c r="F62" s="15">
        <v>7700</v>
      </c>
      <c r="G62" s="15">
        <v>2000</v>
      </c>
      <c r="H62" s="15">
        <v>2969.44</v>
      </c>
      <c r="I62" s="15">
        <v>2596</v>
      </c>
      <c r="J62" s="15">
        <v>0</v>
      </c>
      <c r="K62" s="15">
        <v>9291.93</v>
      </c>
      <c r="L62" s="15">
        <v>6300</v>
      </c>
      <c r="M62" s="15">
        <v>6300</v>
      </c>
      <c r="N62" s="15">
        <v>5740</v>
      </c>
      <c r="O62" s="15">
        <v>46000</v>
      </c>
      <c r="P62" s="15">
        <v>46000</v>
      </c>
      <c r="Q62" s="15">
        <v>2750</v>
      </c>
      <c r="R62" s="15">
        <v>3000</v>
      </c>
      <c r="S62" s="15">
        <v>20000</v>
      </c>
      <c r="T62" s="15">
        <v>8086.32</v>
      </c>
      <c r="U62" s="15">
        <v>500</v>
      </c>
      <c r="V62" s="15">
        <v>4000</v>
      </c>
      <c r="W62" s="14">
        <v>20807.900000000001</v>
      </c>
      <c r="X62" s="15">
        <v>1500</v>
      </c>
      <c r="Y62" s="15">
        <v>35000</v>
      </c>
      <c r="Z62" s="14">
        <v>45227.55</v>
      </c>
      <c r="AA62" s="15">
        <v>14000</v>
      </c>
      <c r="AB62" s="15">
        <v>12100</v>
      </c>
      <c r="AC62" s="14">
        <v>2500</v>
      </c>
      <c r="AD62" s="15">
        <v>0</v>
      </c>
      <c r="AE62" s="15">
        <v>0</v>
      </c>
      <c r="AF62" s="14">
        <v>2500</v>
      </c>
      <c r="AG62" s="15">
        <v>0</v>
      </c>
    </row>
    <row r="63" spans="1:33" x14ac:dyDescent="0.25">
      <c r="A63" s="5">
        <v>33</v>
      </c>
      <c r="B63" s="8" t="s">
        <v>156</v>
      </c>
      <c r="C63" s="12">
        <f t="shared" ref="C63:AG63" si="62">SUM(C64:C66)</f>
        <v>0</v>
      </c>
      <c r="D63" s="12">
        <f t="shared" si="62"/>
        <v>0</v>
      </c>
      <c r="E63" s="12">
        <f t="shared" si="62"/>
        <v>0</v>
      </c>
      <c r="F63" s="12">
        <f t="shared" si="62"/>
        <v>0</v>
      </c>
      <c r="G63" s="12">
        <f t="shared" si="62"/>
        <v>0</v>
      </c>
      <c r="H63" s="12">
        <f t="shared" si="62"/>
        <v>0</v>
      </c>
      <c r="I63" s="12">
        <f t="shared" si="62"/>
        <v>0</v>
      </c>
      <c r="J63" s="12">
        <f t="shared" si="62"/>
        <v>0</v>
      </c>
      <c r="K63" s="12">
        <f t="shared" si="62"/>
        <v>0</v>
      </c>
      <c r="L63" s="12">
        <f t="shared" si="62"/>
        <v>0</v>
      </c>
      <c r="M63" s="12">
        <f t="shared" si="62"/>
        <v>0</v>
      </c>
      <c r="N63" s="12">
        <f t="shared" si="62"/>
        <v>0</v>
      </c>
      <c r="O63" s="12">
        <f t="shared" si="62"/>
        <v>0</v>
      </c>
      <c r="P63" s="12">
        <f t="shared" si="62"/>
        <v>0</v>
      </c>
      <c r="Q63" s="12">
        <f t="shared" si="62"/>
        <v>0</v>
      </c>
      <c r="R63" s="12">
        <f t="shared" si="62"/>
        <v>0</v>
      </c>
      <c r="S63" s="12">
        <f t="shared" si="62"/>
        <v>0</v>
      </c>
      <c r="T63" s="12">
        <f t="shared" si="62"/>
        <v>0</v>
      </c>
      <c r="U63" s="12">
        <f t="shared" si="62"/>
        <v>0</v>
      </c>
      <c r="V63" s="12">
        <f t="shared" si="62"/>
        <v>0</v>
      </c>
      <c r="W63" s="12">
        <f t="shared" si="62"/>
        <v>0</v>
      </c>
      <c r="X63" s="12">
        <f t="shared" si="62"/>
        <v>0</v>
      </c>
      <c r="Y63" s="12">
        <f t="shared" si="62"/>
        <v>0</v>
      </c>
      <c r="Z63" s="12">
        <f t="shared" si="62"/>
        <v>0</v>
      </c>
      <c r="AA63" s="12">
        <f t="shared" si="62"/>
        <v>0</v>
      </c>
      <c r="AB63" s="12">
        <f t="shared" si="62"/>
        <v>5370.04</v>
      </c>
      <c r="AC63" s="12">
        <f t="shared" ref="AC63:AD63" si="63">SUM(AC64:AC66)</f>
        <v>5370.04</v>
      </c>
      <c r="AD63" s="12">
        <f t="shared" si="63"/>
        <v>0</v>
      </c>
      <c r="AE63" s="12">
        <f t="shared" si="62"/>
        <v>0</v>
      </c>
      <c r="AF63" s="12">
        <f t="shared" si="62"/>
        <v>0</v>
      </c>
      <c r="AG63" s="12">
        <f t="shared" si="62"/>
        <v>0</v>
      </c>
    </row>
    <row r="64" spans="1:33" x14ac:dyDescent="0.25">
      <c r="A64" s="5">
        <v>3301</v>
      </c>
      <c r="B64" s="9" t="s">
        <v>157</v>
      </c>
      <c r="W64" s="14">
        <v>0</v>
      </c>
      <c r="X64" s="15">
        <v>0</v>
      </c>
      <c r="Y64" s="15">
        <v>0</v>
      </c>
      <c r="Z64" s="14">
        <v>0</v>
      </c>
      <c r="AA64" s="15">
        <v>0</v>
      </c>
      <c r="AB64" s="15">
        <v>0</v>
      </c>
      <c r="AC64" s="14">
        <v>0</v>
      </c>
      <c r="AD64" s="15">
        <v>0</v>
      </c>
      <c r="AE64" s="15">
        <v>0</v>
      </c>
      <c r="AF64" s="14">
        <v>0</v>
      </c>
      <c r="AG64" s="15">
        <v>0</v>
      </c>
    </row>
    <row r="65" spans="1:34" x14ac:dyDescent="0.25">
      <c r="A65" s="5">
        <v>3302</v>
      </c>
      <c r="B65" s="9" t="s">
        <v>158</v>
      </c>
      <c r="W65" s="14">
        <v>0</v>
      </c>
      <c r="X65" s="15">
        <v>0</v>
      </c>
      <c r="Y65" s="15">
        <v>0</v>
      </c>
      <c r="Z65" s="14">
        <v>0</v>
      </c>
      <c r="AA65" s="15">
        <v>0</v>
      </c>
      <c r="AB65" s="15">
        <v>5370.04</v>
      </c>
      <c r="AC65" s="14">
        <v>5370.04</v>
      </c>
      <c r="AD65" s="15">
        <v>0</v>
      </c>
      <c r="AE65" s="15">
        <v>0</v>
      </c>
      <c r="AF65" s="14">
        <v>0</v>
      </c>
      <c r="AG65" s="15">
        <v>0</v>
      </c>
    </row>
    <row r="66" spans="1:34" x14ac:dyDescent="0.25">
      <c r="A66" s="5">
        <v>3303</v>
      </c>
      <c r="B66" s="9" t="s">
        <v>159</v>
      </c>
      <c r="W66" s="14">
        <v>0</v>
      </c>
      <c r="X66" s="15">
        <v>0</v>
      </c>
      <c r="Y66" s="15">
        <v>0</v>
      </c>
      <c r="Z66" s="14">
        <v>0</v>
      </c>
      <c r="AA66" s="15">
        <v>0</v>
      </c>
      <c r="AB66" s="15">
        <v>0</v>
      </c>
      <c r="AC66" s="14">
        <v>0</v>
      </c>
      <c r="AD66" s="15">
        <v>0</v>
      </c>
      <c r="AE66" s="15">
        <v>0</v>
      </c>
      <c r="AF66" s="14">
        <v>0</v>
      </c>
      <c r="AG66" s="15">
        <v>0</v>
      </c>
    </row>
    <row r="67" spans="1:34" ht="15.75" x14ac:dyDescent="0.25">
      <c r="A67" s="5">
        <v>4</v>
      </c>
      <c r="B67" s="7" t="s">
        <v>160</v>
      </c>
      <c r="C67" s="11">
        <f t="shared" ref="C67:D67" si="64">C68+C73</f>
        <v>119000</v>
      </c>
      <c r="D67" s="11">
        <f t="shared" si="64"/>
        <v>271200</v>
      </c>
      <c r="E67" s="11">
        <f t="shared" ref="E67:K67" si="65">E68+E73</f>
        <v>328040.46000000002</v>
      </c>
      <c r="F67" s="11">
        <f t="shared" si="65"/>
        <v>85300</v>
      </c>
      <c r="G67" s="25">
        <f t="shared" ref="G67" si="66">G68+G73</f>
        <v>107874.4</v>
      </c>
      <c r="H67" s="25">
        <f t="shared" si="65"/>
        <v>287496.34999999998</v>
      </c>
      <c r="I67" s="11">
        <f t="shared" si="65"/>
        <v>92790</v>
      </c>
      <c r="J67" s="11">
        <f t="shared" si="65"/>
        <v>157356.83000000002</v>
      </c>
      <c r="K67" s="11">
        <f t="shared" si="65"/>
        <v>260290.53999999998</v>
      </c>
      <c r="L67" s="11">
        <f t="shared" ref="L67:P67" si="67">L68+L73</f>
        <v>92415</v>
      </c>
      <c r="M67" s="11">
        <f t="shared" ref="M67" si="68">M68+M73</f>
        <v>620550.64</v>
      </c>
      <c r="N67" s="11">
        <f t="shared" si="67"/>
        <v>644377.29999999993</v>
      </c>
      <c r="O67" s="11">
        <f t="shared" ref="O67" si="69">O68+O73</f>
        <v>339320</v>
      </c>
      <c r="P67" s="11">
        <f t="shared" si="67"/>
        <v>339320</v>
      </c>
      <c r="Q67" s="11">
        <f t="shared" ref="Q67:R67" si="70">Q68+Q73</f>
        <v>500231.64000000007</v>
      </c>
      <c r="R67" s="11">
        <f t="shared" si="70"/>
        <v>285400</v>
      </c>
      <c r="S67" s="11">
        <f t="shared" ref="S67:T67" si="71">S68+S73</f>
        <v>231900.4</v>
      </c>
      <c r="T67" s="11">
        <f t="shared" si="71"/>
        <v>549131.15</v>
      </c>
      <c r="U67" s="11">
        <f t="shared" ref="U67:X67" si="72">U68+U73</f>
        <v>203894.72</v>
      </c>
      <c r="V67" s="11">
        <f t="shared" ref="V67" si="73">V68+V73</f>
        <v>414133.35</v>
      </c>
      <c r="W67" s="11">
        <f t="shared" si="72"/>
        <v>604754.37</v>
      </c>
      <c r="X67" s="11">
        <f t="shared" si="72"/>
        <v>323050</v>
      </c>
      <c r="Y67" s="11">
        <f t="shared" ref="Y67" si="74">Y68+Y73</f>
        <v>859706.7</v>
      </c>
      <c r="Z67" s="11">
        <f t="shared" ref="Z67:AA67" si="75">Z68+Z73</f>
        <v>784792.45000000007</v>
      </c>
      <c r="AA67" s="11">
        <f t="shared" si="75"/>
        <v>406000</v>
      </c>
      <c r="AB67" s="11">
        <f t="shared" ref="AB67:AC67" si="76">AB68+AB73</f>
        <v>415068.91000000003</v>
      </c>
      <c r="AC67" s="11">
        <f t="shared" si="76"/>
        <v>358832</v>
      </c>
      <c r="AD67" s="11">
        <f t="shared" ref="AD67:AF67" si="77">AD68+AD73</f>
        <v>332000</v>
      </c>
      <c r="AE67" s="11">
        <f t="shared" si="77"/>
        <v>352000</v>
      </c>
      <c r="AF67" s="11">
        <f t="shared" si="77"/>
        <v>1127969.03</v>
      </c>
      <c r="AG67" s="11">
        <f t="shared" ref="AG67" si="78">AG68+AG73</f>
        <v>361000</v>
      </c>
      <c r="AH67" s="52"/>
    </row>
    <row r="68" spans="1:34" x14ac:dyDescent="0.25">
      <c r="A68" s="5">
        <v>41</v>
      </c>
      <c r="B68" s="8" t="s">
        <v>161</v>
      </c>
      <c r="C68" s="12">
        <f t="shared" ref="C68:AG68" si="79">SUM(C69:C72)</f>
        <v>53000</v>
      </c>
      <c r="D68" s="12">
        <f t="shared" si="79"/>
        <v>203200</v>
      </c>
      <c r="E68" s="12">
        <f t="shared" si="79"/>
        <v>270033.14</v>
      </c>
      <c r="F68" s="12">
        <f t="shared" si="79"/>
        <v>26300</v>
      </c>
      <c r="G68" s="12">
        <f t="shared" si="79"/>
        <v>48274.400000000001</v>
      </c>
      <c r="H68" s="12">
        <f t="shared" si="79"/>
        <v>242184.8</v>
      </c>
      <c r="I68" s="12">
        <f t="shared" si="79"/>
        <v>27300</v>
      </c>
      <c r="J68" s="12">
        <f t="shared" si="79"/>
        <v>61028.05</v>
      </c>
      <c r="K68" s="12">
        <f t="shared" si="79"/>
        <v>155191.51999999999</v>
      </c>
      <c r="L68" s="12">
        <f t="shared" si="79"/>
        <v>29265</v>
      </c>
      <c r="M68" s="12">
        <f t="shared" si="79"/>
        <v>528000.64</v>
      </c>
      <c r="N68" s="12">
        <f t="shared" si="79"/>
        <v>573393.77999999991</v>
      </c>
      <c r="O68" s="12">
        <f t="shared" si="79"/>
        <v>220320</v>
      </c>
      <c r="P68" s="12">
        <f t="shared" si="79"/>
        <v>220320</v>
      </c>
      <c r="Q68" s="12">
        <f t="shared" si="79"/>
        <v>290445.12000000005</v>
      </c>
      <c r="R68" s="12">
        <f t="shared" si="79"/>
        <v>155500</v>
      </c>
      <c r="S68" s="12">
        <f t="shared" si="79"/>
        <v>72400</v>
      </c>
      <c r="T68" s="12">
        <f t="shared" si="79"/>
        <v>99835.3</v>
      </c>
      <c r="U68" s="12">
        <f t="shared" si="79"/>
        <v>58440</v>
      </c>
      <c r="V68" s="12">
        <f t="shared" si="79"/>
        <v>131178.54</v>
      </c>
      <c r="W68" s="12">
        <f t="shared" si="79"/>
        <v>168168.4</v>
      </c>
      <c r="X68" s="12">
        <f t="shared" si="79"/>
        <v>60000</v>
      </c>
      <c r="Y68" s="12">
        <f t="shared" si="79"/>
        <v>595756.69999999995</v>
      </c>
      <c r="Z68" s="12">
        <f t="shared" si="79"/>
        <v>650856.82000000007</v>
      </c>
      <c r="AA68" s="12">
        <f t="shared" si="79"/>
        <v>160000</v>
      </c>
      <c r="AB68" s="12">
        <f t="shared" si="79"/>
        <v>215267.14</v>
      </c>
      <c r="AC68" s="12">
        <f t="shared" ref="AC68:AD68" si="80">SUM(AC69:AC72)</f>
        <v>219694.48</v>
      </c>
      <c r="AD68" s="12">
        <f t="shared" si="80"/>
        <v>102000</v>
      </c>
      <c r="AE68" s="12">
        <f t="shared" si="79"/>
        <v>122000</v>
      </c>
      <c r="AF68" s="12">
        <f t="shared" si="79"/>
        <v>977951.23</v>
      </c>
      <c r="AG68" s="12">
        <f t="shared" si="79"/>
        <v>125000</v>
      </c>
    </row>
    <row r="69" spans="1:34" x14ac:dyDescent="0.25">
      <c r="A69" s="5">
        <v>4101</v>
      </c>
      <c r="B69" s="9" t="s">
        <v>162</v>
      </c>
      <c r="W69" s="14">
        <v>0</v>
      </c>
      <c r="X69" s="15">
        <v>0</v>
      </c>
      <c r="Y69" s="15">
        <v>35390.699999999997</v>
      </c>
      <c r="Z69" s="14">
        <v>35390.699999999997</v>
      </c>
      <c r="AA69" s="15">
        <v>0</v>
      </c>
      <c r="AB69" s="15">
        <v>0</v>
      </c>
      <c r="AC69" s="14">
        <v>0</v>
      </c>
      <c r="AD69" s="15">
        <v>0</v>
      </c>
      <c r="AE69" s="15">
        <v>0</v>
      </c>
      <c r="AF69" s="14">
        <v>0</v>
      </c>
      <c r="AG69" s="15">
        <v>0</v>
      </c>
    </row>
    <row r="70" spans="1:34" x14ac:dyDescent="0.25">
      <c r="A70" s="5">
        <v>4103</v>
      </c>
      <c r="B70" s="9" t="s">
        <v>163</v>
      </c>
      <c r="D70" s="15">
        <v>2200</v>
      </c>
      <c r="E70" s="15">
        <v>3179.13</v>
      </c>
      <c r="G70" s="15">
        <v>174.4</v>
      </c>
      <c r="H70" s="15">
        <v>174.4</v>
      </c>
      <c r="I70" s="15">
        <v>0</v>
      </c>
      <c r="L70" s="15">
        <v>4265</v>
      </c>
      <c r="M70" s="15">
        <v>3000.64</v>
      </c>
      <c r="N70" s="15">
        <v>3000.64</v>
      </c>
      <c r="O70" s="15">
        <v>3000</v>
      </c>
      <c r="P70" s="15">
        <v>3000</v>
      </c>
      <c r="Q70" s="15">
        <v>2544.58</v>
      </c>
      <c r="R70" s="15">
        <v>5500</v>
      </c>
      <c r="S70" s="15">
        <v>2000</v>
      </c>
      <c r="T70" s="15">
        <v>1866.68</v>
      </c>
      <c r="W70" s="14">
        <v>0</v>
      </c>
      <c r="X70" s="15">
        <v>0</v>
      </c>
      <c r="Y70" s="15">
        <v>0</v>
      </c>
      <c r="Z70" s="14">
        <v>0</v>
      </c>
      <c r="AA70" s="15">
        <v>0</v>
      </c>
      <c r="AB70" s="15">
        <v>0</v>
      </c>
      <c r="AC70" s="14">
        <v>0</v>
      </c>
      <c r="AD70" s="15">
        <v>0</v>
      </c>
      <c r="AE70" s="15">
        <v>0</v>
      </c>
      <c r="AF70" s="14">
        <v>0</v>
      </c>
      <c r="AG70" s="15">
        <v>0</v>
      </c>
    </row>
    <row r="71" spans="1:34" x14ac:dyDescent="0.25">
      <c r="A71" s="5">
        <v>4198</v>
      </c>
      <c r="B71" s="9" t="s">
        <v>164</v>
      </c>
      <c r="C71" s="15">
        <v>43000</v>
      </c>
      <c r="D71" s="15">
        <v>200000</v>
      </c>
      <c r="E71" s="15">
        <v>243305.47</v>
      </c>
      <c r="F71" s="15">
        <v>26300</v>
      </c>
      <c r="G71" s="15">
        <v>47500</v>
      </c>
      <c r="H71" s="15">
        <v>241429.38</v>
      </c>
      <c r="I71" s="15">
        <v>27300</v>
      </c>
      <c r="J71" s="15">
        <v>61000</v>
      </c>
      <c r="K71" s="15">
        <v>155163.47</v>
      </c>
      <c r="L71" s="15">
        <v>25000</v>
      </c>
      <c r="M71" s="15">
        <v>525000</v>
      </c>
      <c r="N71" s="15">
        <v>569784.94999999995</v>
      </c>
      <c r="O71" s="15">
        <v>217320</v>
      </c>
      <c r="P71" s="15">
        <v>217320</v>
      </c>
      <c r="Q71" s="15">
        <v>286660.28000000003</v>
      </c>
      <c r="R71" s="15">
        <v>150000</v>
      </c>
      <c r="S71" s="15">
        <v>60000</v>
      </c>
      <c r="T71" s="15">
        <v>83252.38</v>
      </c>
      <c r="U71" s="15">
        <v>58440</v>
      </c>
      <c r="V71" s="15">
        <v>100000</v>
      </c>
      <c r="W71" s="14">
        <v>129989.85999999999</v>
      </c>
      <c r="X71" s="15">
        <v>60000</v>
      </c>
      <c r="Y71" s="15">
        <v>560000</v>
      </c>
      <c r="Z71" s="14">
        <v>181113.73</v>
      </c>
      <c r="AA71" s="15">
        <v>150000</v>
      </c>
      <c r="AB71" s="15">
        <v>200000</v>
      </c>
      <c r="AC71" s="14">
        <v>161935.67000000001</v>
      </c>
      <c r="AD71" s="15">
        <v>100000</v>
      </c>
      <c r="AE71" s="15">
        <v>120000</v>
      </c>
      <c r="AF71" s="14">
        <v>195609.73</v>
      </c>
      <c r="AG71" s="15">
        <v>125000</v>
      </c>
    </row>
    <row r="72" spans="1:34" x14ac:dyDescent="0.25">
      <c r="A72" s="5">
        <v>4199</v>
      </c>
      <c r="B72" s="9" t="s">
        <v>165</v>
      </c>
      <c r="C72" s="15">
        <v>10000</v>
      </c>
      <c r="D72" s="15">
        <v>1000</v>
      </c>
      <c r="E72" s="15">
        <v>23548.54</v>
      </c>
      <c r="G72" s="15">
        <v>600</v>
      </c>
      <c r="H72" s="15">
        <v>581.02</v>
      </c>
      <c r="I72" s="15">
        <v>0</v>
      </c>
      <c r="J72" s="15">
        <v>28.049999999999997</v>
      </c>
      <c r="K72" s="15">
        <v>28.049999999999997</v>
      </c>
      <c r="N72" s="15">
        <v>608.19000000000005</v>
      </c>
      <c r="Q72" s="15">
        <v>1240.26</v>
      </c>
      <c r="S72" s="15">
        <v>10400</v>
      </c>
      <c r="T72" s="15">
        <v>14716.24</v>
      </c>
      <c r="V72" s="15">
        <v>31178.54</v>
      </c>
      <c r="W72" s="14">
        <v>38178.54</v>
      </c>
      <c r="X72" s="15">
        <v>0</v>
      </c>
      <c r="Y72" s="15">
        <v>366</v>
      </c>
      <c r="Z72" s="14">
        <v>434352.39</v>
      </c>
      <c r="AA72" s="15">
        <v>10000</v>
      </c>
      <c r="AB72" s="15">
        <v>15267.14</v>
      </c>
      <c r="AC72" s="14">
        <v>57758.81</v>
      </c>
      <c r="AD72" s="15">
        <v>2000</v>
      </c>
      <c r="AE72" s="15">
        <v>2000</v>
      </c>
      <c r="AF72" s="14">
        <v>782341.5</v>
      </c>
      <c r="AG72" s="15">
        <v>0</v>
      </c>
    </row>
    <row r="73" spans="1:34" x14ac:dyDescent="0.25">
      <c r="A73" s="5">
        <v>42</v>
      </c>
      <c r="B73" s="8" t="s">
        <v>166</v>
      </c>
      <c r="C73" s="12">
        <f t="shared" ref="C73:AG73" si="81">SUM(C74:C79)</f>
        <v>66000</v>
      </c>
      <c r="D73" s="12">
        <f t="shared" si="81"/>
        <v>68000</v>
      </c>
      <c r="E73" s="12">
        <f t="shared" si="81"/>
        <v>58007.32</v>
      </c>
      <c r="F73" s="12">
        <f t="shared" si="81"/>
        <v>59000</v>
      </c>
      <c r="G73" s="12">
        <f t="shared" si="81"/>
        <v>59600</v>
      </c>
      <c r="H73" s="12">
        <f t="shared" si="81"/>
        <v>45311.55</v>
      </c>
      <c r="I73" s="12">
        <f t="shared" si="81"/>
        <v>65490</v>
      </c>
      <c r="J73" s="12">
        <f t="shared" si="81"/>
        <v>96328.78</v>
      </c>
      <c r="K73" s="12">
        <f t="shared" si="81"/>
        <v>105099.01999999999</v>
      </c>
      <c r="L73" s="12">
        <f t="shared" si="81"/>
        <v>63150</v>
      </c>
      <c r="M73" s="12">
        <f t="shared" si="81"/>
        <v>92550</v>
      </c>
      <c r="N73" s="12">
        <f t="shared" si="81"/>
        <v>70983.520000000004</v>
      </c>
      <c r="O73" s="12">
        <f t="shared" si="81"/>
        <v>119000</v>
      </c>
      <c r="P73" s="12">
        <f t="shared" si="81"/>
        <v>119000</v>
      </c>
      <c r="Q73" s="12">
        <f t="shared" si="81"/>
        <v>209786.52000000002</v>
      </c>
      <c r="R73" s="12">
        <f t="shared" si="81"/>
        <v>129900</v>
      </c>
      <c r="S73" s="12">
        <f t="shared" si="81"/>
        <v>159500.4</v>
      </c>
      <c r="T73" s="12">
        <f t="shared" si="81"/>
        <v>449295.85000000003</v>
      </c>
      <c r="U73" s="12">
        <f t="shared" si="81"/>
        <v>145454.72</v>
      </c>
      <c r="V73" s="12">
        <f t="shared" si="81"/>
        <v>282954.81</v>
      </c>
      <c r="W73" s="12">
        <f t="shared" si="81"/>
        <v>436585.97</v>
      </c>
      <c r="X73" s="12">
        <f t="shared" si="81"/>
        <v>263050</v>
      </c>
      <c r="Y73" s="12">
        <f t="shared" si="81"/>
        <v>263950</v>
      </c>
      <c r="Z73" s="12">
        <f t="shared" si="81"/>
        <v>133935.63</v>
      </c>
      <c r="AA73" s="12">
        <f t="shared" si="81"/>
        <v>246000</v>
      </c>
      <c r="AB73" s="12">
        <f t="shared" si="81"/>
        <v>199801.77000000002</v>
      </c>
      <c r="AC73" s="12">
        <f t="shared" ref="AC73:AD73" si="82">SUM(AC74:AC79)</f>
        <v>139137.52000000002</v>
      </c>
      <c r="AD73" s="12">
        <f t="shared" si="82"/>
        <v>230000</v>
      </c>
      <c r="AE73" s="12">
        <f t="shared" si="81"/>
        <v>230000</v>
      </c>
      <c r="AF73" s="12">
        <f t="shared" si="81"/>
        <v>150017.79999999999</v>
      </c>
      <c r="AG73" s="12">
        <f t="shared" si="81"/>
        <v>236000</v>
      </c>
    </row>
    <row r="74" spans="1:34" x14ac:dyDescent="0.25">
      <c r="A74" s="5">
        <v>4201</v>
      </c>
      <c r="B74" s="9" t="s">
        <v>167</v>
      </c>
      <c r="W74" s="14">
        <v>0</v>
      </c>
      <c r="X74" s="15">
        <v>0</v>
      </c>
      <c r="Y74" s="15">
        <v>0</v>
      </c>
      <c r="Z74" s="14">
        <v>0</v>
      </c>
      <c r="AA74" s="15">
        <v>0</v>
      </c>
      <c r="AB74" s="15">
        <v>0</v>
      </c>
      <c r="AC74" s="14">
        <v>0</v>
      </c>
      <c r="AD74" s="15">
        <v>0</v>
      </c>
      <c r="AE74" s="15">
        <v>0</v>
      </c>
      <c r="AF74" s="14">
        <v>0</v>
      </c>
      <c r="AG74" s="15">
        <v>0</v>
      </c>
    </row>
    <row r="75" spans="1:34" x14ac:dyDescent="0.25">
      <c r="A75" s="5">
        <v>4202</v>
      </c>
      <c r="B75" s="9" t="s">
        <v>168</v>
      </c>
      <c r="C75" s="15">
        <v>24000</v>
      </c>
      <c r="D75" s="15">
        <v>24000</v>
      </c>
      <c r="E75" s="15">
        <v>12063.37</v>
      </c>
      <c r="F75" s="15">
        <v>24000</v>
      </c>
      <c r="G75" s="15">
        <v>20600</v>
      </c>
      <c r="H75" s="15">
        <v>10253.870000000001</v>
      </c>
      <c r="I75" s="15">
        <v>33480</v>
      </c>
      <c r="J75" s="15">
        <v>30796.53</v>
      </c>
      <c r="K75" s="15">
        <v>30796.53</v>
      </c>
      <c r="L75" s="15">
        <v>20550</v>
      </c>
      <c r="M75" s="15">
        <v>30550</v>
      </c>
      <c r="N75" s="15">
        <v>20507.759999999998</v>
      </c>
      <c r="O75" s="15">
        <v>71000</v>
      </c>
      <c r="P75" s="15">
        <v>71000</v>
      </c>
      <c r="Q75" s="15">
        <v>77729.240000000005</v>
      </c>
      <c r="R75" s="15">
        <v>81500</v>
      </c>
      <c r="S75" s="15">
        <v>81500</v>
      </c>
      <c r="T75" s="15">
        <v>116956.94</v>
      </c>
      <c r="U75" s="15">
        <v>75454.720000000001</v>
      </c>
      <c r="V75" s="15">
        <v>75454.720000000001</v>
      </c>
      <c r="W75" s="14">
        <v>54756.56</v>
      </c>
      <c r="X75" s="15">
        <v>75550</v>
      </c>
      <c r="Y75" s="15">
        <v>75450</v>
      </c>
      <c r="Z75" s="14">
        <v>58635.75</v>
      </c>
      <c r="AA75" s="15">
        <v>125400</v>
      </c>
      <c r="AB75" s="15">
        <v>125400</v>
      </c>
      <c r="AC75" s="14">
        <v>66108.649999999994</v>
      </c>
      <c r="AD75" s="15">
        <v>160000</v>
      </c>
      <c r="AE75" s="15">
        <v>160000</v>
      </c>
      <c r="AF75" s="14">
        <v>104954.22</v>
      </c>
      <c r="AG75" s="15">
        <v>166000</v>
      </c>
    </row>
    <row r="76" spans="1:34" x14ac:dyDescent="0.25">
      <c r="A76" s="5">
        <v>4203</v>
      </c>
      <c r="B76" s="9" t="s">
        <v>169</v>
      </c>
      <c r="W76" s="14">
        <v>0</v>
      </c>
      <c r="X76" s="15">
        <v>0</v>
      </c>
      <c r="Y76" s="15">
        <v>0</v>
      </c>
      <c r="Z76" s="14">
        <v>0</v>
      </c>
      <c r="AA76" s="15">
        <v>0</v>
      </c>
      <c r="AB76" s="15">
        <v>0</v>
      </c>
      <c r="AC76" s="14">
        <v>0</v>
      </c>
      <c r="AD76" s="15">
        <v>0</v>
      </c>
      <c r="AE76" s="15">
        <v>0</v>
      </c>
      <c r="AF76" s="14">
        <v>28.14</v>
      </c>
      <c r="AG76" s="15">
        <v>0</v>
      </c>
    </row>
    <row r="77" spans="1:34" x14ac:dyDescent="0.25">
      <c r="A77" s="5">
        <v>4204</v>
      </c>
      <c r="B77" s="9" t="s">
        <v>170</v>
      </c>
      <c r="C77" s="15">
        <v>12000</v>
      </c>
      <c r="D77" s="15">
        <v>14000</v>
      </c>
      <c r="E77" s="15">
        <v>17901.95</v>
      </c>
      <c r="F77" s="15">
        <v>9000</v>
      </c>
      <c r="G77" s="15">
        <v>13000</v>
      </c>
      <c r="H77" s="15">
        <v>11688.42</v>
      </c>
      <c r="I77" s="15">
        <v>8010</v>
      </c>
      <c r="J77" s="15">
        <v>25000</v>
      </c>
      <c r="K77" s="15">
        <v>25462</v>
      </c>
      <c r="L77" s="15">
        <v>7600</v>
      </c>
      <c r="M77" s="15">
        <v>7000</v>
      </c>
      <c r="N77" s="15">
        <v>6304.79</v>
      </c>
      <c r="O77" s="15">
        <v>5400</v>
      </c>
      <c r="P77" s="15">
        <v>5400</v>
      </c>
      <c r="Q77" s="15">
        <v>5935.67</v>
      </c>
      <c r="R77" s="15">
        <v>5400</v>
      </c>
      <c r="S77" s="15">
        <v>8000</v>
      </c>
      <c r="T77" s="15">
        <v>7616.77</v>
      </c>
      <c r="U77" s="15">
        <v>7500</v>
      </c>
      <c r="V77" s="15">
        <v>7500</v>
      </c>
      <c r="W77" s="14">
        <v>8399.6</v>
      </c>
      <c r="X77" s="15">
        <v>7500</v>
      </c>
      <c r="Y77" s="15">
        <v>8500</v>
      </c>
      <c r="Z77" s="14">
        <v>10395.33</v>
      </c>
      <c r="AA77" s="15">
        <v>10600</v>
      </c>
      <c r="AB77" s="15">
        <v>8600</v>
      </c>
      <c r="AC77" s="14">
        <v>7227.1</v>
      </c>
      <c r="AD77" s="15">
        <v>7000</v>
      </c>
      <c r="AE77" s="15">
        <v>7000</v>
      </c>
      <c r="AF77" s="14">
        <v>7199.84</v>
      </c>
      <c r="AG77" s="15">
        <v>7000</v>
      </c>
    </row>
    <row r="78" spans="1:34" x14ac:dyDescent="0.25">
      <c r="A78" s="5">
        <v>4205</v>
      </c>
      <c r="B78" s="9" t="s">
        <v>171</v>
      </c>
      <c r="C78" s="15">
        <v>30000</v>
      </c>
      <c r="D78" s="15">
        <v>30000</v>
      </c>
      <c r="E78" s="15">
        <v>28042</v>
      </c>
      <c r="F78" s="15">
        <v>26000</v>
      </c>
      <c r="G78" s="15">
        <v>26000</v>
      </c>
      <c r="H78" s="15">
        <v>23369.26</v>
      </c>
      <c r="I78" s="15">
        <v>24000</v>
      </c>
      <c r="J78" s="15">
        <v>40532.25</v>
      </c>
      <c r="K78" s="15">
        <v>48840.49</v>
      </c>
      <c r="L78" s="15">
        <v>35000</v>
      </c>
      <c r="M78" s="15">
        <v>55000</v>
      </c>
      <c r="N78" s="15">
        <v>44170.97</v>
      </c>
      <c r="O78" s="15">
        <v>42600</v>
      </c>
      <c r="P78" s="15">
        <v>42600</v>
      </c>
      <c r="Q78" s="15">
        <v>126121.61</v>
      </c>
      <c r="R78" s="15">
        <v>43000</v>
      </c>
      <c r="S78" s="15">
        <v>70000</v>
      </c>
      <c r="T78" s="15">
        <v>324721.74</v>
      </c>
      <c r="U78" s="15">
        <v>62500</v>
      </c>
      <c r="V78" s="15">
        <v>200000</v>
      </c>
      <c r="W78" s="14">
        <v>373429.72</v>
      </c>
      <c r="X78" s="15">
        <v>180000</v>
      </c>
      <c r="Y78" s="15">
        <v>180000</v>
      </c>
      <c r="Z78" s="14">
        <v>64904.55</v>
      </c>
      <c r="AA78" s="15">
        <v>110000</v>
      </c>
      <c r="AB78" s="15">
        <v>65801.77</v>
      </c>
      <c r="AC78" s="14">
        <v>65801.77</v>
      </c>
      <c r="AD78" s="15">
        <v>63000</v>
      </c>
      <c r="AE78" s="15">
        <v>63000</v>
      </c>
      <c r="AF78" s="14">
        <v>37835.599999999999</v>
      </c>
      <c r="AG78" s="15">
        <v>63000</v>
      </c>
    </row>
    <row r="79" spans="1:34" x14ac:dyDescent="0.25">
      <c r="A79" s="5">
        <v>4499</v>
      </c>
      <c r="B79" s="9" t="s">
        <v>172</v>
      </c>
      <c r="S79" s="15">
        <v>0.4</v>
      </c>
      <c r="T79" s="15">
        <v>0.4</v>
      </c>
      <c r="V79" s="15">
        <v>0.09</v>
      </c>
      <c r="W79" s="14">
        <v>0.09</v>
      </c>
      <c r="X79" s="15">
        <v>0</v>
      </c>
      <c r="Y79" s="15">
        <v>0</v>
      </c>
      <c r="Z79" s="14">
        <v>0</v>
      </c>
      <c r="AA79" s="15">
        <v>0</v>
      </c>
      <c r="AB79" s="15">
        <v>0</v>
      </c>
      <c r="AC79" s="14">
        <v>0</v>
      </c>
      <c r="AD79" s="15">
        <v>0</v>
      </c>
      <c r="AE79" s="15">
        <v>0</v>
      </c>
      <c r="AF79" s="14">
        <v>0</v>
      </c>
      <c r="AG79" s="15">
        <v>0</v>
      </c>
    </row>
    <row r="80" spans="1:34" ht="15.75" x14ac:dyDescent="0.25">
      <c r="A80" s="5">
        <v>5</v>
      </c>
      <c r="B80" s="7" t="s">
        <v>173</v>
      </c>
      <c r="C80" s="11">
        <f t="shared" ref="C80:D80" si="83">C81+C88</f>
        <v>0</v>
      </c>
      <c r="D80" s="11">
        <f t="shared" si="83"/>
        <v>0</v>
      </c>
      <c r="E80" s="11">
        <f t="shared" ref="E80:K80" si="84">E81+E88</f>
        <v>0</v>
      </c>
      <c r="F80" s="11">
        <f t="shared" si="84"/>
        <v>0</v>
      </c>
      <c r="G80" s="25">
        <f t="shared" ref="G80" si="85">G81+G88</f>
        <v>0</v>
      </c>
      <c r="H80" s="25">
        <f t="shared" si="84"/>
        <v>19857.2</v>
      </c>
      <c r="I80" s="11">
        <f t="shared" si="84"/>
        <v>0</v>
      </c>
      <c r="J80" s="11">
        <f t="shared" si="84"/>
        <v>0</v>
      </c>
      <c r="K80" s="11">
        <f t="shared" si="84"/>
        <v>0</v>
      </c>
      <c r="L80" s="11">
        <f t="shared" ref="L80:P80" si="86">L81+L88</f>
        <v>0</v>
      </c>
      <c r="M80" s="11">
        <f t="shared" ref="M80" si="87">M81+M88</f>
        <v>0</v>
      </c>
      <c r="N80" s="11">
        <f t="shared" si="86"/>
        <v>0</v>
      </c>
      <c r="O80" s="11">
        <f t="shared" ref="O80" si="88">O81+O88</f>
        <v>0</v>
      </c>
      <c r="P80" s="11">
        <f t="shared" si="86"/>
        <v>0</v>
      </c>
      <c r="Q80" s="11">
        <f t="shared" ref="Q80:R80" si="89">Q81+Q88</f>
        <v>0</v>
      </c>
      <c r="R80" s="11">
        <f t="shared" si="89"/>
        <v>0</v>
      </c>
      <c r="S80" s="11">
        <f t="shared" ref="S80:T80" si="90">S81+S88</f>
        <v>15493.2</v>
      </c>
      <c r="T80" s="11">
        <f t="shared" si="90"/>
        <v>23545.58</v>
      </c>
      <c r="U80" s="11">
        <f t="shared" ref="U80:X80" si="91">U81+U88</f>
        <v>0</v>
      </c>
      <c r="V80" s="11">
        <f t="shared" ref="V80" si="92">V81+V88</f>
        <v>1878.49</v>
      </c>
      <c r="W80" s="11">
        <f t="shared" si="91"/>
        <v>1878.49</v>
      </c>
      <c r="X80" s="11">
        <f t="shared" si="91"/>
        <v>0</v>
      </c>
      <c r="Y80" s="11">
        <f t="shared" ref="Y80" si="93">Y81+Y88</f>
        <v>41587</v>
      </c>
      <c r="Z80" s="11">
        <f t="shared" ref="Z80:AA80" si="94">Z81+Z88</f>
        <v>8872649.2599999998</v>
      </c>
      <c r="AA80" s="11">
        <f t="shared" si="94"/>
        <v>0</v>
      </c>
      <c r="AB80" s="11">
        <f t="shared" ref="AB80:AC80" si="95">AB81+AB88</f>
        <v>25275.13</v>
      </c>
      <c r="AC80" s="11">
        <f t="shared" si="95"/>
        <v>31275.13</v>
      </c>
      <c r="AD80" s="11">
        <f t="shared" ref="AD80:AF80" si="96">AD81+AD88</f>
        <v>0</v>
      </c>
      <c r="AE80" s="11">
        <f t="shared" si="96"/>
        <v>16687.41</v>
      </c>
      <c r="AF80" s="11">
        <f t="shared" si="96"/>
        <v>0</v>
      </c>
      <c r="AG80" s="11">
        <f t="shared" ref="AG80" si="97">AG81+AG88</f>
        <v>0</v>
      </c>
      <c r="AH80" s="52"/>
    </row>
    <row r="81" spans="1:34" x14ac:dyDescent="0.25">
      <c r="A81" s="5">
        <v>51</v>
      </c>
      <c r="B81" s="8" t="s">
        <v>174</v>
      </c>
      <c r="C81" s="12">
        <f t="shared" ref="C81:AG81" si="98">SUM(C82:C85)</f>
        <v>0</v>
      </c>
      <c r="D81" s="12">
        <f t="shared" si="98"/>
        <v>0</v>
      </c>
      <c r="E81" s="12">
        <f t="shared" si="98"/>
        <v>0</v>
      </c>
      <c r="F81" s="12">
        <f t="shared" si="98"/>
        <v>0</v>
      </c>
      <c r="G81" s="12">
        <f t="shared" si="98"/>
        <v>0</v>
      </c>
      <c r="H81" s="12">
        <f t="shared" si="98"/>
        <v>0</v>
      </c>
      <c r="I81" s="12">
        <f t="shared" si="98"/>
        <v>0</v>
      </c>
      <c r="J81" s="12">
        <f t="shared" si="98"/>
        <v>0</v>
      </c>
      <c r="K81" s="12">
        <f t="shared" si="98"/>
        <v>0</v>
      </c>
      <c r="L81" s="12">
        <f t="shared" si="98"/>
        <v>0</v>
      </c>
      <c r="M81" s="12">
        <f t="shared" si="98"/>
        <v>0</v>
      </c>
      <c r="N81" s="12">
        <f t="shared" si="98"/>
        <v>0</v>
      </c>
      <c r="O81" s="12">
        <f t="shared" si="98"/>
        <v>0</v>
      </c>
      <c r="P81" s="12">
        <f t="shared" si="98"/>
        <v>0</v>
      </c>
      <c r="Q81" s="12">
        <f t="shared" si="98"/>
        <v>0</v>
      </c>
      <c r="R81" s="12">
        <f t="shared" si="98"/>
        <v>0</v>
      </c>
      <c r="S81" s="12">
        <f t="shared" si="98"/>
        <v>0</v>
      </c>
      <c r="T81" s="12">
        <f t="shared" si="98"/>
        <v>0</v>
      </c>
      <c r="U81" s="12">
        <f t="shared" si="98"/>
        <v>0</v>
      </c>
      <c r="V81" s="12">
        <f t="shared" si="98"/>
        <v>0</v>
      </c>
      <c r="W81" s="12">
        <f t="shared" si="98"/>
        <v>0</v>
      </c>
      <c r="X81" s="12">
        <f t="shared" si="98"/>
        <v>0</v>
      </c>
      <c r="Y81" s="12">
        <f t="shared" si="98"/>
        <v>0</v>
      </c>
      <c r="Z81" s="12">
        <f t="shared" si="98"/>
        <v>0</v>
      </c>
      <c r="AA81" s="12">
        <f t="shared" si="98"/>
        <v>0</v>
      </c>
      <c r="AB81" s="12">
        <f t="shared" si="98"/>
        <v>0</v>
      </c>
      <c r="AC81" s="12">
        <f t="shared" ref="AC81:AD81" si="99">SUM(AC82:AC85)</f>
        <v>0</v>
      </c>
      <c r="AD81" s="12">
        <f t="shared" si="99"/>
        <v>0</v>
      </c>
      <c r="AE81" s="12">
        <f t="shared" si="98"/>
        <v>0</v>
      </c>
      <c r="AF81" s="12">
        <f t="shared" si="98"/>
        <v>0</v>
      </c>
      <c r="AG81" s="12">
        <f t="shared" si="98"/>
        <v>0</v>
      </c>
    </row>
    <row r="82" spans="1:34" x14ac:dyDescent="0.25">
      <c r="A82" s="5">
        <v>5101</v>
      </c>
      <c r="B82" s="9" t="s">
        <v>175</v>
      </c>
      <c r="W82" s="14">
        <v>0</v>
      </c>
      <c r="X82" s="15">
        <v>0</v>
      </c>
      <c r="Y82" s="15">
        <v>0</v>
      </c>
      <c r="Z82" s="14">
        <v>0</v>
      </c>
      <c r="AA82" s="15">
        <v>0</v>
      </c>
      <c r="AB82" s="15">
        <v>0</v>
      </c>
      <c r="AC82" s="14">
        <v>0</v>
      </c>
      <c r="AD82" s="15">
        <v>0</v>
      </c>
      <c r="AE82" s="15">
        <v>0</v>
      </c>
      <c r="AF82" s="14">
        <v>0</v>
      </c>
      <c r="AG82" s="15">
        <v>0</v>
      </c>
    </row>
    <row r="83" spans="1:34" x14ac:dyDescent="0.25">
      <c r="A83" s="5">
        <v>5102</v>
      </c>
      <c r="B83" s="9" t="s">
        <v>176</v>
      </c>
      <c r="W83" s="14">
        <v>0</v>
      </c>
      <c r="X83" s="15">
        <v>0</v>
      </c>
      <c r="Y83" s="15">
        <v>0</v>
      </c>
      <c r="Z83" s="14">
        <v>0</v>
      </c>
      <c r="AA83" s="15">
        <v>0</v>
      </c>
      <c r="AB83" s="15">
        <v>0</v>
      </c>
      <c r="AC83" s="14">
        <v>0</v>
      </c>
      <c r="AD83" s="15">
        <v>0</v>
      </c>
      <c r="AE83" s="15">
        <v>0</v>
      </c>
      <c r="AF83" s="14">
        <v>0</v>
      </c>
      <c r="AG83" s="15">
        <v>0</v>
      </c>
    </row>
    <row r="84" spans="1:34" x14ac:dyDescent="0.25">
      <c r="A84" s="5">
        <v>5103</v>
      </c>
      <c r="B84" s="9" t="s">
        <v>177</v>
      </c>
      <c r="W84" s="14">
        <v>0</v>
      </c>
      <c r="X84" s="15">
        <v>0</v>
      </c>
      <c r="Y84" s="15">
        <v>0</v>
      </c>
      <c r="Z84" s="14">
        <v>0</v>
      </c>
      <c r="AA84" s="15">
        <v>0</v>
      </c>
      <c r="AB84" s="15">
        <v>0</v>
      </c>
      <c r="AC84" s="14">
        <v>0</v>
      </c>
      <c r="AD84" s="15">
        <v>0</v>
      </c>
      <c r="AE84" s="15">
        <v>0</v>
      </c>
      <c r="AF84" s="14">
        <v>0</v>
      </c>
      <c r="AG84" s="15">
        <v>0</v>
      </c>
    </row>
    <row r="85" spans="1:34" x14ac:dyDescent="0.25">
      <c r="A85" s="5">
        <v>5104</v>
      </c>
      <c r="B85" s="9" t="s">
        <v>178</v>
      </c>
      <c r="W85" s="14">
        <v>0</v>
      </c>
      <c r="X85" s="15">
        <v>0</v>
      </c>
      <c r="Y85" s="15">
        <v>0</v>
      </c>
      <c r="Z85" s="14">
        <v>0</v>
      </c>
      <c r="AA85" s="15">
        <v>0</v>
      </c>
      <c r="AB85" s="15">
        <v>0</v>
      </c>
      <c r="AC85" s="14">
        <v>0</v>
      </c>
      <c r="AD85" s="15">
        <v>0</v>
      </c>
      <c r="AE85" s="15">
        <v>0</v>
      </c>
      <c r="AF85" s="14">
        <v>0</v>
      </c>
      <c r="AG85" s="15">
        <v>0</v>
      </c>
    </row>
    <row r="86" spans="1:34" x14ac:dyDescent="0.25">
      <c r="A86" s="5">
        <v>52</v>
      </c>
      <c r="B86" s="8" t="s">
        <v>179</v>
      </c>
      <c r="C86" s="12">
        <f t="shared" ref="C86:AG86" si="100">SUM(C87)</f>
        <v>0</v>
      </c>
      <c r="D86" s="12">
        <f t="shared" si="100"/>
        <v>0</v>
      </c>
      <c r="E86" s="12">
        <f t="shared" si="100"/>
        <v>0</v>
      </c>
      <c r="F86" s="12">
        <f t="shared" si="100"/>
        <v>0</v>
      </c>
      <c r="G86" s="12">
        <f t="shared" si="100"/>
        <v>0</v>
      </c>
      <c r="H86" s="12">
        <f t="shared" si="100"/>
        <v>0</v>
      </c>
      <c r="I86" s="12">
        <f t="shared" si="100"/>
        <v>0</v>
      </c>
      <c r="J86" s="12">
        <f t="shared" si="100"/>
        <v>0</v>
      </c>
      <c r="K86" s="12">
        <f t="shared" si="100"/>
        <v>0</v>
      </c>
      <c r="L86" s="12">
        <f t="shared" si="100"/>
        <v>0</v>
      </c>
      <c r="M86" s="12">
        <f t="shared" si="100"/>
        <v>0</v>
      </c>
      <c r="N86" s="12">
        <f t="shared" si="100"/>
        <v>0</v>
      </c>
      <c r="O86" s="12">
        <f t="shared" si="100"/>
        <v>0</v>
      </c>
      <c r="P86" s="12">
        <f t="shared" si="100"/>
        <v>0</v>
      </c>
      <c r="Q86" s="12">
        <f t="shared" si="100"/>
        <v>0</v>
      </c>
      <c r="R86" s="12">
        <f t="shared" si="100"/>
        <v>0</v>
      </c>
      <c r="S86" s="12">
        <f t="shared" si="100"/>
        <v>0</v>
      </c>
      <c r="T86" s="12">
        <f t="shared" si="100"/>
        <v>0</v>
      </c>
      <c r="U86" s="12">
        <f t="shared" si="100"/>
        <v>0</v>
      </c>
      <c r="V86" s="12">
        <f t="shared" si="100"/>
        <v>0</v>
      </c>
      <c r="W86" s="12">
        <f t="shared" si="100"/>
        <v>0</v>
      </c>
      <c r="X86" s="12">
        <f t="shared" si="100"/>
        <v>0</v>
      </c>
      <c r="Y86" s="12">
        <f t="shared" si="100"/>
        <v>0</v>
      </c>
      <c r="Z86" s="12">
        <f t="shared" si="100"/>
        <v>0</v>
      </c>
      <c r="AA86" s="12">
        <f t="shared" si="100"/>
        <v>0</v>
      </c>
      <c r="AB86" s="12">
        <f t="shared" si="100"/>
        <v>0</v>
      </c>
      <c r="AC86" s="12">
        <f t="shared" si="100"/>
        <v>0</v>
      </c>
      <c r="AD86" s="12">
        <f t="shared" si="100"/>
        <v>0</v>
      </c>
      <c r="AE86" s="12">
        <f t="shared" si="100"/>
        <v>0</v>
      </c>
      <c r="AF86" s="12">
        <f t="shared" si="100"/>
        <v>0</v>
      </c>
      <c r="AG86" s="12">
        <f t="shared" si="100"/>
        <v>0</v>
      </c>
    </row>
    <row r="87" spans="1:34" x14ac:dyDescent="0.25">
      <c r="A87" s="5">
        <v>5200</v>
      </c>
      <c r="B87" s="9" t="s">
        <v>179</v>
      </c>
      <c r="W87" s="14">
        <v>0</v>
      </c>
      <c r="X87" s="15">
        <v>0</v>
      </c>
      <c r="Y87" s="15">
        <v>0</v>
      </c>
      <c r="Z87" s="14">
        <v>0</v>
      </c>
      <c r="AA87" s="15">
        <v>0</v>
      </c>
      <c r="AB87" s="15">
        <v>0</v>
      </c>
      <c r="AC87" s="14">
        <v>0</v>
      </c>
      <c r="AD87" s="15">
        <v>0</v>
      </c>
      <c r="AE87" s="15">
        <v>0</v>
      </c>
      <c r="AF87" s="14">
        <v>0</v>
      </c>
      <c r="AG87" s="15">
        <v>0</v>
      </c>
    </row>
    <row r="88" spans="1:34" x14ac:dyDescent="0.25">
      <c r="A88" s="5">
        <v>53</v>
      </c>
      <c r="B88" s="8" t="s">
        <v>180</v>
      </c>
      <c r="C88" s="12">
        <f t="shared" ref="C88:AG88" si="101">SUM(C89:C92)</f>
        <v>0</v>
      </c>
      <c r="D88" s="12">
        <f t="shared" si="101"/>
        <v>0</v>
      </c>
      <c r="E88" s="12">
        <f t="shared" si="101"/>
        <v>0</v>
      </c>
      <c r="F88" s="12">
        <f t="shared" si="101"/>
        <v>0</v>
      </c>
      <c r="G88" s="12">
        <f t="shared" si="101"/>
        <v>0</v>
      </c>
      <c r="H88" s="12">
        <f t="shared" si="101"/>
        <v>19857.2</v>
      </c>
      <c r="I88" s="12">
        <f t="shared" si="101"/>
        <v>0</v>
      </c>
      <c r="J88" s="12">
        <f t="shared" si="101"/>
        <v>0</v>
      </c>
      <c r="K88" s="12">
        <f t="shared" si="101"/>
        <v>0</v>
      </c>
      <c r="L88" s="12">
        <f t="shared" si="101"/>
        <v>0</v>
      </c>
      <c r="M88" s="12">
        <f t="shared" si="101"/>
        <v>0</v>
      </c>
      <c r="N88" s="12">
        <f t="shared" si="101"/>
        <v>0</v>
      </c>
      <c r="O88" s="12">
        <f t="shared" si="101"/>
        <v>0</v>
      </c>
      <c r="P88" s="12">
        <f t="shared" si="101"/>
        <v>0</v>
      </c>
      <c r="Q88" s="12">
        <f t="shared" si="101"/>
        <v>0</v>
      </c>
      <c r="R88" s="12">
        <f t="shared" si="101"/>
        <v>0</v>
      </c>
      <c r="S88" s="12">
        <f t="shared" si="101"/>
        <v>15493.2</v>
      </c>
      <c r="T88" s="12">
        <f t="shared" si="101"/>
        <v>23545.58</v>
      </c>
      <c r="U88" s="12">
        <f t="shared" si="101"/>
        <v>0</v>
      </c>
      <c r="V88" s="12">
        <f t="shared" si="101"/>
        <v>1878.49</v>
      </c>
      <c r="W88" s="12">
        <f t="shared" si="101"/>
        <v>1878.49</v>
      </c>
      <c r="X88" s="12">
        <f t="shared" si="101"/>
        <v>0</v>
      </c>
      <c r="Y88" s="12">
        <f t="shared" si="101"/>
        <v>41587</v>
      </c>
      <c r="Z88" s="12">
        <f t="shared" si="101"/>
        <v>8872649.2599999998</v>
      </c>
      <c r="AA88" s="12">
        <f t="shared" si="101"/>
        <v>0</v>
      </c>
      <c r="AB88" s="12">
        <f t="shared" si="101"/>
        <v>25275.13</v>
      </c>
      <c r="AC88" s="12">
        <f t="shared" ref="AC88:AD88" si="102">SUM(AC89:AC92)</f>
        <v>31275.13</v>
      </c>
      <c r="AD88" s="12">
        <f t="shared" si="102"/>
        <v>0</v>
      </c>
      <c r="AE88" s="12">
        <f t="shared" si="101"/>
        <v>16687.41</v>
      </c>
      <c r="AF88" s="12">
        <f t="shared" si="101"/>
        <v>0</v>
      </c>
      <c r="AG88" s="12">
        <f t="shared" si="101"/>
        <v>0</v>
      </c>
    </row>
    <row r="89" spans="1:34" x14ac:dyDescent="0.25">
      <c r="A89" s="5">
        <v>5301</v>
      </c>
      <c r="B89" s="9" t="s">
        <v>181</v>
      </c>
      <c r="H89" s="15">
        <v>19857.2</v>
      </c>
      <c r="W89" s="14">
        <v>0</v>
      </c>
      <c r="X89" s="15">
        <v>0</v>
      </c>
      <c r="Y89" s="15">
        <v>41587</v>
      </c>
      <c r="Z89" s="14">
        <v>8872649.2599999998</v>
      </c>
      <c r="AA89" s="15">
        <v>0</v>
      </c>
      <c r="AB89" s="15">
        <v>0</v>
      </c>
      <c r="AC89" s="14">
        <v>6000</v>
      </c>
      <c r="AD89" s="15">
        <v>0</v>
      </c>
      <c r="AE89" s="15">
        <v>16687.41</v>
      </c>
      <c r="AF89" s="14">
        <v>0</v>
      </c>
      <c r="AG89" s="15">
        <v>0</v>
      </c>
    </row>
    <row r="90" spans="1:34" x14ac:dyDescent="0.25">
      <c r="A90" s="5">
        <v>5302</v>
      </c>
      <c r="B90" s="9" t="s">
        <v>182</v>
      </c>
      <c r="S90" s="15">
        <v>15493.2</v>
      </c>
      <c r="T90" s="15">
        <v>23545.58</v>
      </c>
      <c r="V90" s="15">
        <v>1878.49</v>
      </c>
      <c r="W90" s="14">
        <v>1878.49</v>
      </c>
      <c r="X90" s="15">
        <v>0</v>
      </c>
      <c r="Y90" s="15">
        <v>0</v>
      </c>
      <c r="Z90" s="14">
        <v>0</v>
      </c>
      <c r="AA90" s="15">
        <v>0</v>
      </c>
      <c r="AB90" s="15">
        <v>25275.13</v>
      </c>
      <c r="AC90" s="14">
        <v>25275.13</v>
      </c>
      <c r="AD90" s="15">
        <v>0</v>
      </c>
      <c r="AE90" s="15">
        <v>0</v>
      </c>
      <c r="AF90" s="14">
        <v>0</v>
      </c>
      <c r="AG90" s="15">
        <v>0</v>
      </c>
    </row>
    <row r="91" spans="1:34" x14ac:dyDescent="0.25">
      <c r="A91" s="5">
        <v>5303</v>
      </c>
      <c r="B91" s="9" t="s">
        <v>183</v>
      </c>
      <c r="W91" s="14">
        <v>0</v>
      </c>
      <c r="X91" s="15">
        <v>0</v>
      </c>
      <c r="Y91" s="15">
        <v>0</v>
      </c>
      <c r="Z91" s="14">
        <v>0</v>
      </c>
      <c r="AA91" s="15">
        <v>0</v>
      </c>
      <c r="AB91" s="15">
        <v>0</v>
      </c>
      <c r="AC91" s="14">
        <v>0</v>
      </c>
      <c r="AD91" s="15">
        <v>0</v>
      </c>
      <c r="AE91" s="15">
        <v>0</v>
      </c>
      <c r="AF91" s="14">
        <v>0</v>
      </c>
      <c r="AG91" s="15">
        <v>0</v>
      </c>
    </row>
    <row r="92" spans="1:34" x14ac:dyDescent="0.25">
      <c r="A92" s="5">
        <v>5304</v>
      </c>
      <c r="B92" s="9" t="s">
        <v>184</v>
      </c>
      <c r="W92" s="14">
        <v>0</v>
      </c>
      <c r="X92" s="15">
        <v>0</v>
      </c>
      <c r="Y92" s="15">
        <v>0</v>
      </c>
      <c r="Z92" s="14">
        <v>0</v>
      </c>
      <c r="AA92" s="15">
        <v>0</v>
      </c>
      <c r="AB92" s="15">
        <v>0</v>
      </c>
      <c r="AC92" s="14">
        <v>0</v>
      </c>
      <c r="AD92" s="15">
        <v>0</v>
      </c>
      <c r="AE92" s="15">
        <v>0</v>
      </c>
      <c r="AF92" s="14">
        <v>0</v>
      </c>
      <c r="AG92" s="15">
        <v>0</v>
      </c>
    </row>
    <row r="93" spans="1:34" ht="15.75" x14ac:dyDescent="0.25">
      <c r="A93" s="5">
        <v>6</v>
      </c>
      <c r="B93" s="7" t="s">
        <v>185</v>
      </c>
      <c r="C93" s="11">
        <f t="shared" ref="C93:D93" si="103">C94+C121+C126</f>
        <v>0</v>
      </c>
      <c r="D93" s="11">
        <f t="shared" si="103"/>
        <v>0</v>
      </c>
      <c r="E93" s="11">
        <f t="shared" ref="E93:K93" si="104">E94+E121+E126</f>
        <v>0</v>
      </c>
      <c r="F93" s="11">
        <f t="shared" si="104"/>
        <v>0</v>
      </c>
      <c r="G93" s="25">
        <f t="shared" ref="G93" si="105">G94+G121+G126</f>
        <v>0</v>
      </c>
      <c r="H93" s="25">
        <f t="shared" si="104"/>
        <v>0</v>
      </c>
      <c r="I93" s="11">
        <f t="shared" si="104"/>
        <v>0</v>
      </c>
      <c r="J93" s="11">
        <f t="shared" si="104"/>
        <v>0</v>
      </c>
      <c r="K93" s="11">
        <f t="shared" si="104"/>
        <v>0</v>
      </c>
      <c r="L93" s="11">
        <f t="shared" ref="L93:P93" si="106">L94+L121+L126</f>
        <v>0</v>
      </c>
      <c r="M93" s="11">
        <f t="shared" ref="M93" si="107">M94+M121+M126</f>
        <v>0</v>
      </c>
      <c r="N93" s="11">
        <f t="shared" si="106"/>
        <v>0</v>
      </c>
      <c r="O93" s="11">
        <f t="shared" ref="O93" si="108">O94+O121+O126</f>
        <v>0</v>
      </c>
      <c r="P93" s="11">
        <f t="shared" si="106"/>
        <v>145000</v>
      </c>
      <c r="Q93" s="11">
        <f t="shared" ref="Q93:R93" si="109">Q94+Q121+Q126</f>
        <v>0</v>
      </c>
      <c r="R93" s="11">
        <f t="shared" si="109"/>
        <v>0</v>
      </c>
      <c r="S93" s="11">
        <f t="shared" ref="S93:T93" si="110">S94+S121+S126</f>
        <v>0</v>
      </c>
      <c r="T93" s="11">
        <f t="shared" si="110"/>
        <v>0</v>
      </c>
      <c r="U93" s="11">
        <f t="shared" ref="U93:X93" si="111">U94+U121+U126</f>
        <v>0</v>
      </c>
      <c r="V93" s="11">
        <f t="shared" ref="V93" si="112">V94+V121+V126</f>
        <v>0</v>
      </c>
      <c r="W93" s="11">
        <f t="shared" si="111"/>
        <v>0</v>
      </c>
      <c r="X93" s="11">
        <f t="shared" si="111"/>
        <v>0</v>
      </c>
      <c r="Y93" s="11">
        <f t="shared" ref="Y93" si="113">Y94+Y121+Y126</f>
        <v>0</v>
      </c>
      <c r="Z93" s="11">
        <f t="shared" ref="Z93:AA93" si="114">Z94+Z121+Z126</f>
        <v>0</v>
      </c>
      <c r="AA93" s="11">
        <f t="shared" si="114"/>
        <v>0</v>
      </c>
      <c r="AB93" s="11">
        <f t="shared" ref="AB93:AC93" si="115">AB94+AB121+AB126</f>
        <v>0</v>
      </c>
      <c r="AC93" s="11">
        <f t="shared" si="115"/>
        <v>0</v>
      </c>
      <c r="AD93" s="11">
        <f t="shared" ref="AD93:AF93" si="116">AD94+AD121+AD126</f>
        <v>0</v>
      </c>
      <c r="AE93" s="11">
        <f t="shared" si="116"/>
        <v>0</v>
      </c>
      <c r="AF93" s="11">
        <f t="shared" si="116"/>
        <v>0</v>
      </c>
      <c r="AG93" s="11">
        <f t="shared" ref="AG93" si="117">AG94+AG121+AG126</f>
        <v>0</v>
      </c>
      <c r="AH93" s="52"/>
    </row>
    <row r="94" spans="1:34" x14ac:dyDescent="0.25">
      <c r="A94" s="5">
        <v>61</v>
      </c>
      <c r="B94" s="8" t="s">
        <v>186</v>
      </c>
      <c r="C94" s="12">
        <f t="shared" ref="C94:AE94" si="118">SUM(C95:C120)</f>
        <v>0</v>
      </c>
      <c r="D94" s="12">
        <f t="shared" si="118"/>
        <v>0</v>
      </c>
      <c r="E94" s="12">
        <f t="shared" si="118"/>
        <v>0</v>
      </c>
      <c r="F94" s="12">
        <f t="shared" si="118"/>
        <v>0</v>
      </c>
      <c r="G94" s="12">
        <f t="shared" si="118"/>
        <v>0</v>
      </c>
      <c r="H94" s="12">
        <f t="shared" si="118"/>
        <v>0</v>
      </c>
      <c r="I94" s="12">
        <f t="shared" si="118"/>
        <v>0</v>
      </c>
      <c r="J94" s="12">
        <f t="shared" si="118"/>
        <v>0</v>
      </c>
      <c r="K94" s="12">
        <f t="shared" si="118"/>
        <v>0</v>
      </c>
      <c r="L94" s="12">
        <f t="shared" si="118"/>
        <v>0</v>
      </c>
      <c r="M94" s="12">
        <f t="shared" si="118"/>
        <v>0</v>
      </c>
      <c r="N94" s="12">
        <f t="shared" si="118"/>
        <v>0</v>
      </c>
      <c r="O94" s="12">
        <f t="shared" si="118"/>
        <v>0</v>
      </c>
      <c r="P94" s="12">
        <f t="shared" si="118"/>
        <v>145000</v>
      </c>
      <c r="Q94" s="12">
        <f t="shared" si="118"/>
        <v>0</v>
      </c>
      <c r="R94" s="12">
        <f t="shared" si="118"/>
        <v>0</v>
      </c>
      <c r="S94" s="12">
        <f t="shared" si="118"/>
        <v>0</v>
      </c>
      <c r="T94" s="12">
        <f t="shared" si="118"/>
        <v>0</v>
      </c>
      <c r="U94" s="12">
        <f t="shared" si="118"/>
        <v>0</v>
      </c>
      <c r="V94" s="12">
        <f t="shared" si="118"/>
        <v>0</v>
      </c>
      <c r="W94" s="12">
        <f t="shared" si="118"/>
        <v>0</v>
      </c>
      <c r="X94" s="12">
        <f t="shared" si="118"/>
        <v>0</v>
      </c>
      <c r="Y94" s="12">
        <f t="shared" si="118"/>
        <v>0</v>
      </c>
      <c r="Z94" s="12">
        <f t="shared" si="118"/>
        <v>0</v>
      </c>
      <c r="AA94" s="12">
        <f t="shared" si="118"/>
        <v>0</v>
      </c>
      <c r="AB94" s="12">
        <f t="shared" si="118"/>
        <v>0</v>
      </c>
      <c r="AC94" s="12">
        <f t="shared" ref="AC94" si="119">SUM(AC95:AC120)</f>
        <v>0</v>
      </c>
      <c r="AD94" s="12">
        <f t="shared" ref="AD94:AG94" si="120">SUM(AD95:AD120)</f>
        <v>0</v>
      </c>
      <c r="AE94" s="12">
        <f t="shared" si="118"/>
        <v>0</v>
      </c>
      <c r="AF94" s="12">
        <f t="shared" ref="AF94" si="121">SUM(AF95:AF120)</f>
        <v>0</v>
      </c>
      <c r="AG94" s="12">
        <f t="shared" si="120"/>
        <v>0</v>
      </c>
    </row>
    <row r="95" spans="1:34" x14ac:dyDescent="0.25">
      <c r="A95" s="5">
        <v>6101</v>
      </c>
      <c r="B95" s="9" t="s">
        <v>187</v>
      </c>
      <c r="W95" s="14">
        <v>0</v>
      </c>
      <c r="X95" s="15">
        <v>0</v>
      </c>
      <c r="Y95" s="15">
        <v>0</v>
      </c>
      <c r="Z95" s="14">
        <v>0</v>
      </c>
      <c r="AA95" s="15">
        <v>0</v>
      </c>
      <c r="AB95" s="15">
        <v>0</v>
      </c>
      <c r="AC95" s="14">
        <v>0</v>
      </c>
      <c r="AD95" s="15">
        <v>0</v>
      </c>
      <c r="AE95" s="15">
        <v>0</v>
      </c>
      <c r="AF95" s="14">
        <v>0</v>
      </c>
      <c r="AG95" s="15">
        <v>0</v>
      </c>
    </row>
    <row r="96" spans="1:34" x14ac:dyDescent="0.25">
      <c r="A96" s="5">
        <v>6102</v>
      </c>
      <c r="B96" s="9" t="s">
        <v>188</v>
      </c>
      <c r="W96" s="14">
        <v>0</v>
      </c>
      <c r="X96" s="15">
        <v>0</v>
      </c>
      <c r="Y96" s="15">
        <v>0</v>
      </c>
      <c r="Z96" s="14">
        <v>0</v>
      </c>
      <c r="AA96" s="15">
        <v>0</v>
      </c>
      <c r="AB96" s="15">
        <v>0</v>
      </c>
      <c r="AC96" s="14">
        <v>0</v>
      </c>
      <c r="AD96" s="15">
        <v>0</v>
      </c>
      <c r="AE96" s="15">
        <v>0</v>
      </c>
      <c r="AF96" s="14">
        <v>0</v>
      </c>
      <c r="AG96" s="15">
        <v>0</v>
      </c>
    </row>
    <row r="97" spans="1:33" x14ac:dyDescent="0.25">
      <c r="A97" s="5">
        <v>6103</v>
      </c>
      <c r="B97" s="9" t="s">
        <v>189</v>
      </c>
      <c r="W97" s="14">
        <v>0</v>
      </c>
      <c r="X97" s="15">
        <v>0</v>
      </c>
      <c r="Y97" s="15">
        <v>0</v>
      </c>
      <c r="Z97" s="14">
        <v>0</v>
      </c>
      <c r="AA97" s="15">
        <v>0</v>
      </c>
      <c r="AB97" s="15">
        <v>0</v>
      </c>
      <c r="AC97" s="14">
        <v>0</v>
      </c>
      <c r="AD97" s="15">
        <v>0</v>
      </c>
      <c r="AE97" s="15">
        <v>0</v>
      </c>
      <c r="AF97" s="14">
        <v>0</v>
      </c>
      <c r="AG97" s="15">
        <v>0</v>
      </c>
    </row>
    <row r="98" spans="1:33" x14ac:dyDescent="0.25">
      <c r="A98" s="5">
        <v>6104</v>
      </c>
      <c r="B98" s="9" t="s">
        <v>190</v>
      </c>
      <c r="W98" s="14">
        <v>0</v>
      </c>
      <c r="X98" s="15">
        <v>0</v>
      </c>
      <c r="Y98" s="15">
        <v>0</v>
      </c>
      <c r="Z98" s="14">
        <v>0</v>
      </c>
      <c r="AA98" s="15">
        <v>0</v>
      </c>
      <c r="AB98" s="15">
        <v>0</v>
      </c>
      <c r="AC98" s="14">
        <v>0</v>
      </c>
      <c r="AD98" s="15">
        <v>0</v>
      </c>
      <c r="AE98" s="15">
        <v>0</v>
      </c>
      <c r="AF98" s="14">
        <v>0</v>
      </c>
      <c r="AG98" s="15">
        <v>0</v>
      </c>
    </row>
    <row r="99" spans="1:33" x14ac:dyDescent="0.25">
      <c r="A99" s="5">
        <v>6105</v>
      </c>
      <c r="B99" s="9" t="s">
        <v>191</v>
      </c>
      <c r="W99" s="14">
        <v>0</v>
      </c>
      <c r="X99" s="15">
        <v>0</v>
      </c>
      <c r="Y99" s="15">
        <v>0</v>
      </c>
      <c r="Z99" s="14">
        <v>0</v>
      </c>
      <c r="AA99" s="15">
        <v>0</v>
      </c>
      <c r="AB99" s="15">
        <v>0</v>
      </c>
      <c r="AC99" s="14">
        <v>0</v>
      </c>
      <c r="AD99" s="15">
        <v>0</v>
      </c>
      <c r="AE99" s="15">
        <v>0</v>
      </c>
      <c r="AF99" s="14">
        <v>0</v>
      </c>
      <c r="AG99" s="15">
        <v>0</v>
      </c>
    </row>
    <row r="100" spans="1:33" x14ac:dyDescent="0.25">
      <c r="A100" s="5">
        <v>6106</v>
      </c>
      <c r="B100" s="9" t="s">
        <v>192</v>
      </c>
      <c r="W100" s="14">
        <v>0</v>
      </c>
      <c r="X100" s="15">
        <v>0</v>
      </c>
      <c r="Y100" s="15">
        <v>0</v>
      </c>
      <c r="Z100" s="14">
        <v>0</v>
      </c>
      <c r="AA100" s="15">
        <v>0</v>
      </c>
      <c r="AB100" s="15">
        <v>0</v>
      </c>
      <c r="AC100" s="14">
        <v>0</v>
      </c>
      <c r="AD100" s="15">
        <v>0</v>
      </c>
      <c r="AE100" s="15">
        <v>0</v>
      </c>
      <c r="AF100" s="14">
        <v>0</v>
      </c>
      <c r="AG100" s="15">
        <v>0</v>
      </c>
    </row>
    <row r="101" spans="1:33" x14ac:dyDescent="0.25">
      <c r="A101" s="5">
        <v>6107</v>
      </c>
      <c r="B101" s="9" t="s">
        <v>193</v>
      </c>
      <c r="P101" s="15">
        <v>145000</v>
      </c>
      <c r="W101" s="14">
        <v>0</v>
      </c>
      <c r="X101" s="15">
        <v>0</v>
      </c>
      <c r="Y101" s="15">
        <v>0</v>
      </c>
      <c r="Z101" s="14">
        <v>0</v>
      </c>
      <c r="AA101" s="15">
        <v>0</v>
      </c>
      <c r="AB101" s="15">
        <v>0</v>
      </c>
      <c r="AC101" s="14">
        <v>0</v>
      </c>
      <c r="AD101" s="15">
        <v>0</v>
      </c>
      <c r="AE101" s="15">
        <v>0</v>
      </c>
      <c r="AF101" s="14">
        <v>0</v>
      </c>
      <c r="AG101" s="15">
        <v>0</v>
      </c>
    </row>
    <row r="102" spans="1:33" x14ac:dyDescent="0.25">
      <c r="A102" s="5">
        <v>6108</v>
      </c>
      <c r="B102" s="9" t="s">
        <v>194</v>
      </c>
      <c r="W102" s="14">
        <v>0</v>
      </c>
      <c r="X102" s="15">
        <v>0</v>
      </c>
      <c r="Y102" s="15">
        <v>0</v>
      </c>
      <c r="Z102" s="14">
        <v>0</v>
      </c>
      <c r="AA102" s="15">
        <v>0</v>
      </c>
      <c r="AB102" s="15">
        <v>0</v>
      </c>
      <c r="AC102" s="14">
        <v>0</v>
      </c>
      <c r="AD102" s="15">
        <v>0</v>
      </c>
      <c r="AE102" s="15">
        <v>0</v>
      </c>
      <c r="AF102" s="14">
        <v>0</v>
      </c>
      <c r="AG102" s="15">
        <v>0</v>
      </c>
    </row>
    <row r="103" spans="1:33" x14ac:dyDescent="0.25">
      <c r="A103" s="5">
        <v>6109</v>
      </c>
      <c r="B103" s="9" t="s">
        <v>195</v>
      </c>
      <c r="W103" s="14">
        <v>0</v>
      </c>
      <c r="X103" s="15">
        <v>0</v>
      </c>
      <c r="Y103" s="15">
        <v>0</v>
      </c>
      <c r="Z103" s="14">
        <v>0</v>
      </c>
      <c r="AA103" s="15">
        <v>0</v>
      </c>
      <c r="AB103" s="15">
        <v>0</v>
      </c>
      <c r="AC103" s="14">
        <v>0</v>
      </c>
      <c r="AD103" s="15">
        <v>0</v>
      </c>
      <c r="AE103" s="15">
        <v>0</v>
      </c>
      <c r="AF103" s="14">
        <v>0</v>
      </c>
      <c r="AG103" s="15">
        <v>0</v>
      </c>
    </row>
    <row r="104" spans="1:33" x14ac:dyDescent="0.25">
      <c r="A104" s="5">
        <v>6110</v>
      </c>
      <c r="B104" s="9" t="s">
        <v>196</v>
      </c>
      <c r="W104" s="14">
        <v>0</v>
      </c>
      <c r="X104" s="15">
        <v>0</v>
      </c>
      <c r="Y104" s="15">
        <v>0</v>
      </c>
      <c r="Z104" s="14">
        <v>0</v>
      </c>
      <c r="AA104" s="15">
        <v>0</v>
      </c>
      <c r="AB104" s="15">
        <v>0</v>
      </c>
      <c r="AC104" s="14">
        <v>0</v>
      </c>
      <c r="AD104" s="15">
        <v>0</v>
      </c>
      <c r="AE104" s="15">
        <v>0</v>
      </c>
      <c r="AF104" s="14">
        <v>0</v>
      </c>
      <c r="AG104" s="15">
        <v>0</v>
      </c>
    </row>
    <row r="105" spans="1:33" x14ac:dyDescent="0.25">
      <c r="A105" s="5">
        <v>6111</v>
      </c>
      <c r="B105" s="9" t="s">
        <v>197</v>
      </c>
      <c r="W105" s="14">
        <v>0</v>
      </c>
      <c r="X105" s="15">
        <v>0</v>
      </c>
      <c r="Y105" s="15">
        <v>0</v>
      </c>
      <c r="Z105" s="14">
        <v>0</v>
      </c>
      <c r="AA105" s="15">
        <v>0</v>
      </c>
      <c r="AB105" s="15">
        <v>0</v>
      </c>
      <c r="AC105" s="14">
        <v>0</v>
      </c>
      <c r="AD105" s="15">
        <v>0</v>
      </c>
      <c r="AE105" s="15">
        <v>0</v>
      </c>
      <c r="AF105" s="14">
        <v>0</v>
      </c>
      <c r="AG105" s="15">
        <v>0</v>
      </c>
    </row>
    <row r="106" spans="1:33" x14ac:dyDescent="0.25">
      <c r="A106" s="5">
        <v>6112</v>
      </c>
      <c r="B106" s="9" t="s">
        <v>198</v>
      </c>
      <c r="W106" s="14">
        <v>0</v>
      </c>
      <c r="X106" s="15">
        <v>0</v>
      </c>
      <c r="Y106" s="15">
        <v>0</v>
      </c>
      <c r="Z106" s="14">
        <v>0</v>
      </c>
      <c r="AA106" s="15">
        <v>0</v>
      </c>
      <c r="AB106" s="15">
        <v>0</v>
      </c>
      <c r="AC106" s="14">
        <v>0</v>
      </c>
      <c r="AD106" s="15">
        <v>0</v>
      </c>
      <c r="AE106" s="15">
        <v>0</v>
      </c>
      <c r="AF106" s="14">
        <v>0</v>
      </c>
      <c r="AG106" s="15">
        <v>0</v>
      </c>
    </row>
    <row r="107" spans="1:33" x14ac:dyDescent="0.25">
      <c r="A107" s="5">
        <v>6113</v>
      </c>
      <c r="B107" s="9" t="s">
        <v>199</v>
      </c>
      <c r="W107" s="14">
        <v>0</v>
      </c>
      <c r="X107" s="15">
        <v>0</v>
      </c>
      <c r="Y107" s="15">
        <v>0</v>
      </c>
      <c r="Z107" s="14">
        <v>0</v>
      </c>
      <c r="AA107" s="15">
        <v>0</v>
      </c>
      <c r="AB107" s="15">
        <v>0</v>
      </c>
      <c r="AC107" s="14">
        <v>0</v>
      </c>
      <c r="AD107" s="15">
        <v>0</v>
      </c>
      <c r="AE107" s="15">
        <v>0</v>
      </c>
      <c r="AF107" s="14">
        <v>0</v>
      </c>
      <c r="AG107" s="15">
        <v>0</v>
      </c>
    </row>
    <row r="108" spans="1:33" x14ac:dyDescent="0.25">
      <c r="A108" s="5">
        <v>6114</v>
      </c>
      <c r="B108" s="9" t="s">
        <v>200</v>
      </c>
      <c r="W108" s="14">
        <v>0</v>
      </c>
      <c r="X108" s="15">
        <v>0</v>
      </c>
      <c r="Y108" s="15">
        <v>0</v>
      </c>
      <c r="Z108" s="14">
        <v>0</v>
      </c>
      <c r="AA108" s="15">
        <v>0</v>
      </c>
      <c r="AB108" s="15">
        <v>0</v>
      </c>
      <c r="AC108" s="14">
        <v>0</v>
      </c>
      <c r="AD108" s="15">
        <v>0</v>
      </c>
      <c r="AE108" s="15">
        <v>0</v>
      </c>
      <c r="AF108" s="14">
        <v>0</v>
      </c>
      <c r="AG108" s="15">
        <v>0</v>
      </c>
    </row>
    <row r="109" spans="1:33" x14ac:dyDescent="0.25">
      <c r="A109" s="5">
        <v>6115</v>
      </c>
      <c r="B109" s="9" t="s">
        <v>201</v>
      </c>
      <c r="W109" s="14">
        <v>0</v>
      </c>
      <c r="X109" s="15">
        <v>0</v>
      </c>
      <c r="Y109" s="15">
        <v>0</v>
      </c>
      <c r="Z109" s="14">
        <v>0</v>
      </c>
      <c r="AA109" s="15">
        <v>0</v>
      </c>
      <c r="AB109" s="15">
        <v>0</v>
      </c>
      <c r="AC109" s="14">
        <v>0</v>
      </c>
      <c r="AD109" s="15">
        <v>0</v>
      </c>
      <c r="AE109" s="15">
        <v>0</v>
      </c>
      <c r="AF109" s="14">
        <v>0</v>
      </c>
      <c r="AG109" s="15">
        <v>0</v>
      </c>
    </row>
    <row r="110" spans="1:33" x14ac:dyDescent="0.25">
      <c r="A110" s="5">
        <v>6116</v>
      </c>
      <c r="B110" s="9" t="s">
        <v>202</v>
      </c>
      <c r="W110" s="14">
        <v>0</v>
      </c>
      <c r="X110" s="15">
        <v>0</v>
      </c>
      <c r="Y110" s="15">
        <v>0</v>
      </c>
      <c r="Z110" s="14">
        <v>0</v>
      </c>
      <c r="AA110" s="15">
        <v>0</v>
      </c>
      <c r="AB110" s="15">
        <v>0</v>
      </c>
      <c r="AC110" s="14">
        <v>0</v>
      </c>
      <c r="AD110" s="15">
        <v>0</v>
      </c>
      <c r="AE110" s="15">
        <v>0</v>
      </c>
      <c r="AF110" s="14">
        <v>0</v>
      </c>
      <c r="AG110" s="15">
        <v>0</v>
      </c>
    </row>
    <row r="111" spans="1:33" x14ac:dyDescent="0.25">
      <c r="A111" s="5">
        <v>6117</v>
      </c>
      <c r="B111" s="9" t="s">
        <v>203</v>
      </c>
      <c r="W111" s="14">
        <v>0</v>
      </c>
      <c r="X111" s="15">
        <v>0</v>
      </c>
      <c r="Y111" s="15">
        <v>0</v>
      </c>
      <c r="Z111" s="14">
        <v>0</v>
      </c>
      <c r="AA111" s="15">
        <v>0</v>
      </c>
      <c r="AB111" s="15">
        <v>0</v>
      </c>
      <c r="AC111" s="14">
        <v>0</v>
      </c>
      <c r="AD111" s="15">
        <v>0</v>
      </c>
      <c r="AE111" s="15">
        <v>0</v>
      </c>
      <c r="AF111" s="14">
        <v>0</v>
      </c>
      <c r="AG111" s="15">
        <v>0</v>
      </c>
    </row>
    <row r="112" spans="1:33" x14ac:dyDescent="0.25">
      <c r="A112" s="5">
        <v>6118</v>
      </c>
      <c r="B112" s="9" t="s">
        <v>204</v>
      </c>
      <c r="W112" s="14">
        <v>0</v>
      </c>
      <c r="X112" s="15">
        <v>0</v>
      </c>
      <c r="Y112" s="15">
        <v>0</v>
      </c>
      <c r="Z112" s="14">
        <v>0</v>
      </c>
      <c r="AA112" s="15">
        <v>0</v>
      </c>
      <c r="AB112" s="15">
        <v>0</v>
      </c>
      <c r="AC112" s="14">
        <v>0</v>
      </c>
      <c r="AD112" s="15">
        <v>0</v>
      </c>
      <c r="AE112" s="15">
        <v>0</v>
      </c>
      <c r="AF112" s="14">
        <v>0</v>
      </c>
      <c r="AG112" s="15">
        <v>0</v>
      </c>
    </row>
    <row r="113" spans="1:33" x14ac:dyDescent="0.25">
      <c r="A113" s="5">
        <v>6119</v>
      </c>
      <c r="B113" s="9" t="s">
        <v>205</v>
      </c>
      <c r="W113" s="14">
        <v>0</v>
      </c>
      <c r="X113" s="15">
        <v>0</v>
      </c>
      <c r="Y113" s="15">
        <v>0</v>
      </c>
      <c r="Z113" s="14">
        <v>0</v>
      </c>
      <c r="AA113" s="15">
        <v>0</v>
      </c>
      <c r="AB113" s="15">
        <v>0</v>
      </c>
      <c r="AC113" s="14">
        <v>0</v>
      </c>
      <c r="AD113" s="15">
        <v>0</v>
      </c>
      <c r="AE113" s="15">
        <v>0</v>
      </c>
      <c r="AF113" s="14">
        <v>0</v>
      </c>
      <c r="AG113" s="15">
        <v>0</v>
      </c>
    </row>
    <row r="114" spans="1:33" x14ac:dyDescent="0.25">
      <c r="A114" s="5">
        <v>6120</v>
      </c>
      <c r="B114" s="9" t="s">
        <v>206</v>
      </c>
      <c r="W114" s="14">
        <v>0</v>
      </c>
      <c r="X114" s="15">
        <v>0</v>
      </c>
      <c r="Y114" s="15">
        <v>0</v>
      </c>
      <c r="Z114" s="14">
        <v>0</v>
      </c>
      <c r="AA114" s="15">
        <v>0</v>
      </c>
      <c r="AB114" s="15">
        <v>0</v>
      </c>
      <c r="AC114" s="14">
        <v>0</v>
      </c>
      <c r="AD114" s="15">
        <v>0</v>
      </c>
      <c r="AE114" s="15">
        <v>0</v>
      </c>
      <c r="AF114" s="14">
        <v>0</v>
      </c>
      <c r="AG114" s="15">
        <v>0</v>
      </c>
    </row>
    <row r="115" spans="1:33" x14ac:dyDescent="0.25">
      <c r="A115" s="5">
        <v>6121</v>
      </c>
      <c r="B115" s="9" t="s">
        <v>207</v>
      </c>
      <c r="W115" s="14">
        <v>0</v>
      </c>
      <c r="X115" s="15">
        <v>0</v>
      </c>
      <c r="Y115" s="15">
        <v>0</v>
      </c>
      <c r="Z115" s="14">
        <v>0</v>
      </c>
      <c r="AA115" s="15">
        <v>0</v>
      </c>
      <c r="AB115" s="15">
        <v>0</v>
      </c>
      <c r="AC115" s="14">
        <v>0</v>
      </c>
      <c r="AD115" s="15">
        <v>0</v>
      </c>
      <c r="AE115" s="15">
        <v>0</v>
      </c>
      <c r="AF115" s="14">
        <v>0</v>
      </c>
      <c r="AG115" s="15">
        <v>0</v>
      </c>
    </row>
    <row r="116" spans="1:33" x14ac:dyDescent="0.25">
      <c r="A116" s="5">
        <v>6122</v>
      </c>
      <c r="B116" s="9" t="s">
        <v>208</v>
      </c>
      <c r="W116" s="14">
        <v>0</v>
      </c>
      <c r="X116" s="15">
        <v>0</v>
      </c>
      <c r="Y116" s="15">
        <v>0</v>
      </c>
      <c r="Z116" s="14">
        <v>0</v>
      </c>
      <c r="AA116" s="15">
        <v>0</v>
      </c>
      <c r="AB116" s="15">
        <v>0</v>
      </c>
      <c r="AC116" s="14">
        <v>0</v>
      </c>
      <c r="AD116" s="15">
        <v>0</v>
      </c>
      <c r="AE116" s="15">
        <v>0</v>
      </c>
      <c r="AF116" s="14">
        <v>0</v>
      </c>
      <c r="AG116" s="15">
        <v>0</v>
      </c>
    </row>
    <row r="117" spans="1:33" x14ac:dyDescent="0.25">
      <c r="A117" s="5">
        <v>6123</v>
      </c>
      <c r="B117" s="9" t="s">
        <v>209</v>
      </c>
      <c r="W117" s="14">
        <v>0</v>
      </c>
      <c r="X117" s="15">
        <v>0</v>
      </c>
      <c r="Y117" s="15">
        <v>0</v>
      </c>
      <c r="Z117" s="14">
        <v>0</v>
      </c>
      <c r="AA117" s="15">
        <v>0</v>
      </c>
      <c r="AB117" s="15">
        <v>0</v>
      </c>
      <c r="AC117" s="14">
        <v>0</v>
      </c>
      <c r="AD117" s="15">
        <v>0</v>
      </c>
      <c r="AE117" s="15">
        <v>0</v>
      </c>
      <c r="AF117" s="14">
        <v>0</v>
      </c>
      <c r="AG117" s="15">
        <v>0</v>
      </c>
    </row>
    <row r="118" spans="1:33" x14ac:dyDescent="0.25">
      <c r="A118" s="5">
        <v>6124</v>
      </c>
      <c r="B118" s="9" t="s">
        <v>210</v>
      </c>
      <c r="W118" s="14">
        <v>0</v>
      </c>
      <c r="X118" s="15">
        <v>0</v>
      </c>
      <c r="Y118" s="15">
        <v>0</v>
      </c>
      <c r="Z118" s="14">
        <v>0</v>
      </c>
      <c r="AA118" s="15">
        <v>0</v>
      </c>
      <c r="AB118" s="15">
        <v>0</v>
      </c>
      <c r="AC118" s="14">
        <v>0</v>
      </c>
      <c r="AD118" s="15">
        <v>0</v>
      </c>
      <c r="AE118" s="15">
        <v>0</v>
      </c>
      <c r="AF118" s="14">
        <v>0</v>
      </c>
      <c r="AG118" s="15">
        <v>0</v>
      </c>
    </row>
    <row r="119" spans="1:33" x14ac:dyDescent="0.25">
      <c r="A119" s="5">
        <v>6125</v>
      </c>
      <c r="B119" s="9" t="s">
        <v>211</v>
      </c>
      <c r="W119" s="14">
        <v>0</v>
      </c>
      <c r="X119" s="15">
        <v>0</v>
      </c>
      <c r="Y119" s="15">
        <v>0</v>
      </c>
      <c r="Z119" s="14">
        <v>0</v>
      </c>
      <c r="AA119" s="15">
        <v>0</v>
      </c>
      <c r="AB119" s="15">
        <v>0</v>
      </c>
      <c r="AC119" s="14">
        <v>0</v>
      </c>
      <c r="AD119" s="15">
        <v>0</v>
      </c>
      <c r="AE119" s="15">
        <v>0</v>
      </c>
      <c r="AF119" s="14">
        <v>0</v>
      </c>
      <c r="AG119" s="15">
        <v>0</v>
      </c>
    </row>
    <row r="120" spans="1:33" x14ac:dyDescent="0.25">
      <c r="A120" s="5">
        <v>6199</v>
      </c>
      <c r="B120" s="9" t="s">
        <v>212</v>
      </c>
      <c r="W120" s="14">
        <v>0</v>
      </c>
      <c r="X120" s="15">
        <v>0</v>
      </c>
      <c r="Y120" s="15">
        <v>0</v>
      </c>
      <c r="Z120" s="14">
        <v>0</v>
      </c>
      <c r="AA120" s="15">
        <v>0</v>
      </c>
      <c r="AB120" s="15">
        <v>0</v>
      </c>
      <c r="AC120" s="14">
        <v>0</v>
      </c>
      <c r="AD120" s="15">
        <v>0</v>
      </c>
      <c r="AE120" s="15">
        <v>0</v>
      </c>
      <c r="AF120" s="14">
        <v>0</v>
      </c>
      <c r="AG120" s="15">
        <v>0</v>
      </c>
    </row>
    <row r="121" spans="1:33" x14ac:dyDescent="0.25">
      <c r="A121" s="5">
        <v>62</v>
      </c>
      <c r="B121" s="8" t="s">
        <v>213</v>
      </c>
      <c r="C121" s="12">
        <f t="shared" ref="C121:AG121" si="122">SUM(C122:C125)</f>
        <v>0</v>
      </c>
      <c r="D121" s="12">
        <f t="shared" si="122"/>
        <v>0</v>
      </c>
      <c r="E121" s="12">
        <f t="shared" si="122"/>
        <v>0</v>
      </c>
      <c r="F121" s="12">
        <f t="shared" si="122"/>
        <v>0</v>
      </c>
      <c r="G121" s="12">
        <f t="shared" si="122"/>
        <v>0</v>
      </c>
      <c r="H121" s="12">
        <f t="shared" si="122"/>
        <v>0</v>
      </c>
      <c r="I121" s="12">
        <f t="shared" si="122"/>
        <v>0</v>
      </c>
      <c r="J121" s="12">
        <f t="shared" si="122"/>
        <v>0</v>
      </c>
      <c r="K121" s="12">
        <f t="shared" si="122"/>
        <v>0</v>
      </c>
      <c r="L121" s="12">
        <f t="shared" si="122"/>
        <v>0</v>
      </c>
      <c r="M121" s="12">
        <f t="shared" si="122"/>
        <v>0</v>
      </c>
      <c r="N121" s="12">
        <f t="shared" si="122"/>
        <v>0</v>
      </c>
      <c r="O121" s="12">
        <f t="shared" si="122"/>
        <v>0</v>
      </c>
      <c r="P121" s="12">
        <f t="shared" si="122"/>
        <v>0</v>
      </c>
      <c r="Q121" s="12">
        <f t="shared" si="122"/>
        <v>0</v>
      </c>
      <c r="R121" s="12">
        <f t="shared" si="122"/>
        <v>0</v>
      </c>
      <c r="S121" s="12">
        <f t="shared" si="122"/>
        <v>0</v>
      </c>
      <c r="T121" s="12">
        <f t="shared" si="122"/>
        <v>0</v>
      </c>
      <c r="U121" s="12">
        <f t="shared" si="122"/>
        <v>0</v>
      </c>
      <c r="V121" s="12">
        <f t="shared" si="122"/>
        <v>0</v>
      </c>
      <c r="W121" s="12">
        <f t="shared" si="122"/>
        <v>0</v>
      </c>
      <c r="X121" s="12">
        <f t="shared" si="122"/>
        <v>0</v>
      </c>
      <c r="Y121" s="12">
        <f t="shared" si="122"/>
        <v>0</v>
      </c>
      <c r="Z121" s="12">
        <f t="shared" si="122"/>
        <v>0</v>
      </c>
      <c r="AA121" s="12">
        <f t="shared" si="122"/>
        <v>0</v>
      </c>
      <c r="AB121" s="12">
        <f t="shared" si="122"/>
        <v>0</v>
      </c>
      <c r="AC121" s="12">
        <f t="shared" ref="AC121:AD121" si="123">SUM(AC122:AC125)</f>
        <v>0</v>
      </c>
      <c r="AD121" s="12">
        <f t="shared" si="123"/>
        <v>0</v>
      </c>
      <c r="AE121" s="12">
        <f t="shared" si="122"/>
        <v>0</v>
      </c>
      <c r="AF121" s="12">
        <f t="shared" si="122"/>
        <v>0</v>
      </c>
      <c r="AG121" s="12">
        <f t="shared" si="122"/>
        <v>0</v>
      </c>
    </row>
    <row r="122" spans="1:33" x14ac:dyDescent="0.25">
      <c r="A122" s="5">
        <v>6201</v>
      </c>
      <c r="B122" s="9" t="s">
        <v>214</v>
      </c>
      <c r="W122" s="14">
        <v>0</v>
      </c>
      <c r="X122" s="15">
        <v>0</v>
      </c>
      <c r="Y122" s="15">
        <v>0</v>
      </c>
      <c r="Z122" s="14">
        <v>0</v>
      </c>
      <c r="AA122" s="15">
        <v>0</v>
      </c>
      <c r="AB122" s="15">
        <v>0</v>
      </c>
      <c r="AC122" s="14">
        <v>0</v>
      </c>
      <c r="AD122" s="15">
        <v>0</v>
      </c>
      <c r="AE122" s="15">
        <v>0</v>
      </c>
      <c r="AF122" s="14">
        <v>0</v>
      </c>
      <c r="AG122" s="15">
        <v>0</v>
      </c>
    </row>
    <row r="123" spans="1:33" x14ac:dyDescent="0.25">
      <c r="A123" s="5">
        <v>6202</v>
      </c>
      <c r="B123" s="9" t="s">
        <v>215</v>
      </c>
      <c r="W123" s="14">
        <v>0</v>
      </c>
      <c r="X123" s="15">
        <v>0</v>
      </c>
      <c r="Y123" s="15">
        <v>0</v>
      </c>
      <c r="Z123" s="14">
        <v>0</v>
      </c>
      <c r="AA123" s="15">
        <v>0</v>
      </c>
      <c r="AB123" s="15">
        <v>0</v>
      </c>
      <c r="AC123" s="14">
        <v>0</v>
      </c>
      <c r="AD123" s="15">
        <v>0</v>
      </c>
      <c r="AE123" s="15">
        <v>0</v>
      </c>
      <c r="AF123" s="14">
        <v>0</v>
      </c>
      <c r="AG123" s="15">
        <v>0</v>
      </c>
    </row>
    <row r="124" spans="1:33" x14ac:dyDescent="0.25">
      <c r="A124" s="5">
        <v>6203</v>
      </c>
      <c r="B124" s="9" t="s">
        <v>216</v>
      </c>
      <c r="W124" s="14">
        <v>0</v>
      </c>
      <c r="X124" s="15">
        <v>0</v>
      </c>
      <c r="Y124" s="15">
        <v>0</v>
      </c>
      <c r="Z124" s="14">
        <v>0</v>
      </c>
      <c r="AA124" s="15">
        <v>0</v>
      </c>
      <c r="AB124" s="15">
        <v>0</v>
      </c>
      <c r="AC124" s="14">
        <v>0</v>
      </c>
      <c r="AD124" s="15">
        <v>0</v>
      </c>
      <c r="AE124" s="15">
        <v>0</v>
      </c>
      <c r="AF124" s="14">
        <v>0</v>
      </c>
      <c r="AG124" s="15">
        <v>0</v>
      </c>
    </row>
    <row r="125" spans="1:33" x14ac:dyDescent="0.25">
      <c r="A125" s="5">
        <v>6204</v>
      </c>
      <c r="B125" s="9" t="s">
        <v>217</v>
      </c>
      <c r="W125" s="14">
        <v>0</v>
      </c>
      <c r="X125" s="15">
        <v>0</v>
      </c>
      <c r="Y125" s="15">
        <v>0</v>
      </c>
      <c r="Z125" s="14">
        <v>0</v>
      </c>
      <c r="AA125" s="15">
        <v>0</v>
      </c>
      <c r="AB125" s="15">
        <v>0</v>
      </c>
      <c r="AC125" s="14">
        <v>0</v>
      </c>
      <c r="AD125" s="15">
        <v>0</v>
      </c>
      <c r="AE125" s="15">
        <v>0</v>
      </c>
      <c r="AF125" s="14">
        <v>0</v>
      </c>
      <c r="AG125" s="15">
        <v>0</v>
      </c>
    </row>
    <row r="126" spans="1:33" x14ac:dyDescent="0.25">
      <c r="A126" s="5">
        <v>63</v>
      </c>
      <c r="B126" s="8" t="s">
        <v>218</v>
      </c>
      <c r="C126" s="12">
        <f t="shared" ref="C126:AG126" si="124">SUM(C127:C129)</f>
        <v>0</v>
      </c>
      <c r="D126" s="12">
        <f t="shared" si="124"/>
        <v>0</v>
      </c>
      <c r="E126" s="12">
        <f t="shared" si="124"/>
        <v>0</v>
      </c>
      <c r="F126" s="12">
        <f t="shared" si="124"/>
        <v>0</v>
      </c>
      <c r="G126" s="12">
        <f t="shared" si="124"/>
        <v>0</v>
      </c>
      <c r="H126" s="12">
        <f t="shared" si="124"/>
        <v>0</v>
      </c>
      <c r="I126" s="12">
        <f t="shared" si="124"/>
        <v>0</v>
      </c>
      <c r="J126" s="12">
        <f t="shared" si="124"/>
        <v>0</v>
      </c>
      <c r="K126" s="12">
        <f t="shared" si="124"/>
        <v>0</v>
      </c>
      <c r="L126" s="12">
        <f t="shared" si="124"/>
        <v>0</v>
      </c>
      <c r="M126" s="12">
        <f t="shared" si="124"/>
        <v>0</v>
      </c>
      <c r="N126" s="12">
        <f t="shared" si="124"/>
        <v>0</v>
      </c>
      <c r="O126" s="12">
        <f t="shared" si="124"/>
        <v>0</v>
      </c>
      <c r="P126" s="12">
        <f t="shared" si="124"/>
        <v>0</v>
      </c>
      <c r="Q126" s="12">
        <f t="shared" si="124"/>
        <v>0</v>
      </c>
      <c r="R126" s="12">
        <f t="shared" si="124"/>
        <v>0</v>
      </c>
      <c r="S126" s="12">
        <f t="shared" si="124"/>
        <v>0</v>
      </c>
      <c r="T126" s="12">
        <f t="shared" si="124"/>
        <v>0</v>
      </c>
      <c r="U126" s="12">
        <f t="shared" si="124"/>
        <v>0</v>
      </c>
      <c r="V126" s="12">
        <f t="shared" si="124"/>
        <v>0</v>
      </c>
      <c r="W126" s="12">
        <f t="shared" si="124"/>
        <v>0</v>
      </c>
      <c r="X126" s="12">
        <f t="shared" si="124"/>
        <v>0</v>
      </c>
      <c r="Y126" s="12">
        <f t="shared" si="124"/>
        <v>0</v>
      </c>
      <c r="Z126" s="12">
        <f t="shared" si="124"/>
        <v>0</v>
      </c>
      <c r="AA126" s="12">
        <f t="shared" si="124"/>
        <v>0</v>
      </c>
      <c r="AB126" s="12">
        <f t="shared" si="124"/>
        <v>0</v>
      </c>
      <c r="AC126" s="12">
        <f t="shared" ref="AC126:AD126" si="125">SUM(AC127:AC129)</f>
        <v>0</v>
      </c>
      <c r="AD126" s="12">
        <f t="shared" si="125"/>
        <v>0</v>
      </c>
      <c r="AE126" s="12">
        <f t="shared" si="124"/>
        <v>0</v>
      </c>
      <c r="AF126" s="12">
        <f t="shared" si="124"/>
        <v>0</v>
      </c>
      <c r="AG126" s="12">
        <f t="shared" si="124"/>
        <v>0</v>
      </c>
    </row>
    <row r="127" spans="1:33" x14ac:dyDescent="0.25">
      <c r="A127" s="5">
        <v>6301</v>
      </c>
      <c r="B127" s="9" t="s">
        <v>219</v>
      </c>
      <c r="W127" s="14">
        <v>0</v>
      </c>
      <c r="X127" s="15">
        <v>0</v>
      </c>
      <c r="Y127" s="15">
        <v>0</v>
      </c>
      <c r="Z127" s="14">
        <v>0</v>
      </c>
      <c r="AA127" s="15">
        <v>0</v>
      </c>
      <c r="AB127" s="15">
        <v>0</v>
      </c>
      <c r="AC127" s="14">
        <v>0</v>
      </c>
      <c r="AD127" s="15">
        <v>0</v>
      </c>
      <c r="AE127" s="15">
        <v>0</v>
      </c>
      <c r="AF127" s="14">
        <v>0</v>
      </c>
      <c r="AG127" s="15">
        <v>0</v>
      </c>
    </row>
    <row r="128" spans="1:33" x14ac:dyDescent="0.25">
      <c r="A128" s="5">
        <v>6302</v>
      </c>
      <c r="B128" s="9" t="s">
        <v>220</v>
      </c>
      <c r="W128" s="14">
        <v>0</v>
      </c>
      <c r="X128" s="15">
        <v>0</v>
      </c>
      <c r="Y128" s="15">
        <v>0</v>
      </c>
      <c r="Z128" s="14">
        <v>0</v>
      </c>
      <c r="AA128" s="15">
        <v>0</v>
      </c>
      <c r="AB128" s="15">
        <v>0</v>
      </c>
      <c r="AC128" s="14">
        <v>0</v>
      </c>
      <c r="AD128" s="15">
        <v>0</v>
      </c>
      <c r="AE128" s="15">
        <v>0</v>
      </c>
      <c r="AF128" s="14">
        <v>0</v>
      </c>
      <c r="AG128" s="15">
        <v>0</v>
      </c>
    </row>
    <row r="129" spans="1:34" x14ac:dyDescent="0.25">
      <c r="A129" s="5">
        <v>6303</v>
      </c>
      <c r="B129" s="9" t="s">
        <v>221</v>
      </c>
      <c r="W129" s="14">
        <v>0</v>
      </c>
      <c r="X129" s="15">
        <v>0</v>
      </c>
      <c r="Y129" s="15">
        <v>0</v>
      </c>
      <c r="Z129" s="14">
        <v>0</v>
      </c>
      <c r="AA129" s="15">
        <v>0</v>
      </c>
      <c r="AB129" s="15">
        <v>0</v>
      </c>
      <c r="AC129" s="14">
        <v>0</v>
      </c>
      <c r="AD129" s="15">
        <v>0</v>
      </c>
      <c r="AE129" s="15">
        <v>0</v>
      </c>
      <c r="AF129" s="14">
        <v>0</v>
      </c>
      <c r="AG129" s="15">
        <v>0</v>
      </c>
    </row>
    <row r="130" spans="1:34" ht="15.75" x14ac:dyDescent="0.25">
      <c r="A130" s="5">
        <v>7</v>
      </c>
      <c r="B130" s="7" t="s">
        <v>100</v>
      </c>
      <c r="C130" s="11">
        <f t="shared" ref="C130:D130" si="126">C131+C133+C135+C137+C139+C149</f>
        <v>2200000</v>
      </c>
      <c r="D130" s="11">
        <f t="shared" si="126"/>
        <v>2238300</v>
      </c>
      <c r="E130" s="11">
        <f t="shared" ref="E130:P130" si="127">E131+E133+E135+E137+E139+E149</f>
        <v>2248252.87</v>
      </c>
      <c r="F130" s="11">
        <f t="shared" si="127"/>
        <v>2321358</v>
      </c>
      <c r="G130" s="25">
        <f t="shared" ref="G130" si="128">G131+G133+G135+G137+G139+G149</f>
        <v>2838028.7</v>
      </c>
      <c r="H130" s="25">
        <f t="shared" si="127"/>
        <v>2582276.7200000002</v>
      </c>
      <c r="I130" s="25">
        <f t="shared" si="127"/>
        <v>2286000</v>
      </c>
      <c r="J130" s="25">
        <f t="shared" si="127"/>
        <v>2357969.4700000002</v>
      </c>
      <c r="K130" s="25">
        <f t="shared" si="127"/>
        <v>5387828.3600000003</v>
      </c>
      <c r="L130" s="25">
        <f t="shared" si="127"/>
        <v>2345000</v>
      </c>
      <c r="M130" s="25">
        <f t="shared" ref="M130" si="129">M131+M133+M135+M137+M139+M149</f>
        <v>2420073.4900000002</v>
      </c>
      <c r="N130" s="25">
        <f t="shared" si="127"/>
        <v>2584655.58</v>
      </c>
      <c r="O130" s="25">
        <f t="shared" ref="O130" si="130">O131+O133+O135+O137+O139+O149</f>
        <v>2473840</v>
      </c>
      <c r="P130" s="25">
        <f t="shared" si="127"/>
        <v>2485950</v>
      </c>
      <c r="Q130" s="25">
        <f t="shared" ref="Q130:R130" si="131">Q131+Q133+Q135+Q137+Q139+Q149</f>
        <v>2828135.45</v>
      </c>
      <c r="R130" s="25">
        <f t="shared" si="131"/>
        <v>2506090.87</v>
      </c>
      <c r="S130" s="25">
        <f t="shared" ref="S130:T130" si="132">S131+S133+S135+S137+S139+S149</f>
        <v>2286090.87</v>
      </c>
      <c r="T130" s="25">
        <f t="shared" si="132"/>
        <v>2317266.25</v>
      </c>
      <c r="U130" s="25">
        <f t="shared" ref="U130:X130" si="133">U131+U133+U135+U137+U139+U149</f>
        <v>2060141.82</v>
      </c>
      <c r="V130" s="25">
        <f t="shared" ref="V130" si="134">V131+V133+V135+V137+V139+V149</f>
        <v>2368492.15</v>
      </c>
      <c r="W130" s="25">
        <f t="shared" si="133"/>
        <v>2597119.44</v>
      </c>
      <c r="X130" s="25">
        <f t="shared" si="133"/>
        <v>2000000</v>
      </c>
      <c r="Y130" s="25">
        <f t="shared" ref="Y130" si="135">Y131+Y133+Y135+Y137+Y139+Y149</f>
        <v>2513952.14</v>
      </c>
      <c r="Z130" s="25">
        <f t="shared" ref="Z130:AA130" si="136">Z131+Z133+Z135+Z137+Z139+Z149</f>
        <v>2458794.08</v>
      </c>
      <c r="AA130" s="25">
        <f t="shared" si="136"/>
        <v>2400000</v>
      </c>
      <c r="AB130" s="25">
        <f t="shared" ref="AB130:AC130" si="137">AB131+AB133+AB135+AB137+AB139+AB149</f>
        <v>2424231.4</v>
      </c>
      <c r="AC130" s="25">
        <f t="shared" si="137"/>
        <v>2379557.5699999998</v>
      </c>
      <c r="AD130" s="25">
        <f t="shared" ref="AD130:AF130" si="138">AD131+AD133+AD135+AD137+AD139+AD149</f>
        <v>2400000</v>
      </c>
      <c r="AE130" s="25">
        <f t="shared" si="138"/>
        <v>2400000</v>
      </c>
      <c r="AF130" s="25">
        <f t="shared" si="138"/>
        <v>2393930.5299999998</v>
      </c>
      <c r="AG130" s="25">
        <f t="shared" ref="AG130" si="139">AG131+AG133+AG135+AG137+AG139+AG149</f>
        <v>2400000</v>
      </c>
      <c r="AH130" s="52"/>
    </row>
    <row r="131" spans="1:34" x14ac:dyDescent="0.25">
      <c r="A131" s="5">
        <v>710</v>
      </c>
      <c r="B131" s="8" t="s">
        <v>222</v>
      </c>
      <c r="C131" s="12">
        <f t="shared" ref="C131:AG131" si="140">C132</f>
        <v>0</v>
      </c>
      <c r="D131" s="12">
        <f t="shared" si="140"/>
        <v>0</v>
      </c>
      <c r="E131" s="12">
        <f t="shared" si="140"/>
        <v>0</v>
      </c>
      <c r="F131" s="12">
        <f t="shared" si="140"/>
        <v>0</v>
      </c>
      <c r="G131" s="12">
        <f t="shared" si="140"/>
        <v>0</v>
      </c>
      <c r="H131" s="12">
        <f t="shared" si="140"/>
        <v>0</v>
      </c>
      <c r="I131" s="12">
        <f t="shared" si="140"/>
        <v>0</v>
      </c>
      <c r="J131" s="12">
        <f t="shared" si="140"/>
        <v>0</v>
      </c>
      <c r="K131" s="12">
        <f t="shared" si="140"/>
        <v>0</v>
      </c>
      <c r="L131" s="12">
        <f t="shared" si="140"/>
        <v>0</v>
      </c>
      <c r="M131" s="12">
        <f t="shared" si="140"/>
        <v>0</v>
      </c>
      <c r="N131" s="12">
        <f t="shared" si="140"/>
        <v>0</v>
      </c>
      <c r="O131" s="12">
        <f t="shared" si="140"/>
        <v>0</v>
      </c>
      <c r="P131" s="12">
        <f t="shared" si="140"/>
        <v>0</v>
      </c>
      <c r="Q131" s="12">
        <f t="shared" si="140"/>
        <v>0</v>
      </c>
      <c r="R131" s="12">
        <f t="shared" si="140"/>
        <v>0</v>
      </c>
      <c r="S131" s="12">
        <f t="shared" si="140"/>
        <v>0</v>
      </c>
      <c r="T131" s="12">
        <f t="shared" si="140"/>
        <v>0</v>
      </c>
      <c r="U131" s="12">
        <f t="shared" si="140"/>
        <v>0</v>
      </c>
      <c r="V131" s="12">
        <f t="shared" si="140"/>
        <v>0</v>
      </c>
      <c r="W131" s="12">
        <f t="shared" si="140"/>
        <v>0</v>
      </c>
      <c r="X131" s="12">
        <f t="shared" si="140"/>
        <v>0</v>
      </c>
      <c r="Y131" s="12">
        <f t="shared" si="140"/>
        <v>0</v>
      </c>
      <c r="Z131" s="12">
        <f t="shared" si="140"/>
        <v>0</v>
      </c>
      <c r="AA131" s="12">
        <f t="shared" si="140"/>
        <v>0</v>
      </c>
      <c r="AB131" s="12">
        <f t="shared" si="140"/>
        <v>0</v>
      </c>
      <c r="AC131" s="12">
        <f t="shared" si="140"/>
        <v>0</v>
      </c>
      <c r="AD131" s="12">
        <f t="shared" si="140"/>
        <v>0</v>
      </c>
      <c r="AE131" s="12">
        <f t="shared" si="140"/>
        <v>0</v>
      </c>
      <c r="AF131" s="12">
        <f t="shared" si="140"/>
        <v>0</v>
      </c>
      <c r="AG131" s="12">
        <f t="shared" si="140"/>
        <v>0</v>
      </c>
    </row>
    <row r="132" spans="1:34" x14ac:dyDescent="0.25">
      <c r="A132" s="5">
        <v>7100</v>
      </c>
      <c r="B132" s="9" t="s">
        <v>222</v>
      </c>
      <c r="W132" s="14">
        <v>0</v>
      </c>
      <c r="X132" s="15">
        <v>0</v>
      </c>
      <c r="Y132" s="15">
        <v>0</v>
      </c>
      <c r="Z132" s="14">
        <v>0</v>
      </c>
      <c r="AA132" s="15">
        <v>0</v>
      </c>
      <c r="AB132" s="15">
        <v>0</v>
      </c>
      <c r="AC132" s="14">
        <v>0</v>
      </c>
      <c r="AD132" s="15">
        <v>0</v>
      </c>
      <c r="AE132" s="15">
        <v>0</v>
      </c>
      <c r="AF132" s="14">
        <v>0</v>
      </c>
      <c r="AG132" s="15">
        <v>0</v>
      </c>
    </row>
    <row r="133" spans="1:34" x14ac:dyDescent="0.25">
      <c r="A133" s="5">
        <v>720</v>
      </c>
      <c r="B133" s="8" t="s">
        <v>223</v>
      </c>
      <c r="C133" s="12">
        <f t="shared" ref="C133:AG133" si="141">C134</f>
        <v>0</v>
      </c>
      <c r="D133" s="12">
        <f t="shared" si="141"/>
        <v>0</v>
      </c>
      <c r="E133" s="12">
        <f t="shared" si="141"/>
        <v>0</v>
      </c>
      <c r="F133" s="12">
        <f t="shared" si="141"/>
        <v>0</v>
      </c>
      <c r="G133" s="12">
        <f t="shared" si="141"/>
        <v>0</v>
      </c>
      <c r="H133" s="12">
        <f t="shared" si="141"/>
        <v>0</v>
      </c>
      <c r="I133" s="12">
        <f t="shared" si="141"/>
        <v>0</v>
      </c>
      <c r="J133" s="12">
        <f t="shared" si="141"/>
        <v>0</v>
      </c>
      <c r="K133" s="12">
        <f t="shared" si="141"/>
        <v>0</v>
      </c>
      <c r="L133" s="12">
        <f t="shared" si="141"/>
        <v>0</v>
      </c>
      <c r="M133" s="12">
        <f t="shared" si="141"/>
        <v>216.05</v>
      </c>
      <c r="N133" s="12">
        <f t="shared" si="141"/>
        <v>216.05</v>
      </c>
      <c r="O133" s="12">
        <f t="shared" si="141"/>
        <v>0</v>
      </c>
      <c r="P133" s="12">
        <f t="shared" si="141"/>
        <v>0</v>
      </c>
      <c r="Q133" s="12">
        <f t="shared" si="141"/>
        <v>0</v>
      </c>
      <c r="R133" s="12">
        <f t="shared" si="141"/>
        <v>0</v>
      </c>
      <c r="S133" s="12">
        <f t="shared" si="141"/>
        <v>0</v>
      </c>
      <c r="T133" s="12">
        <f t="shared" si="141"/>
        <v>0</v>
      </c>
      <c r="U133" s="12">
        <f t="shared" si="141"/>
        <v>0</v>
      </c>
      <c r="V133" s="12">
        <f t="shared" si="141"/>
        <v>0</v>
      </c>
      <c r="W133" s="12">
        <f t="shared" si="141"/>
        <v>0</v>
      </c>
      <c r="X133" s="12">
        <f t="shared" si="141"/>
        <v>0</v>
      </c>
      <c r="Y133" s="12">
        <f t="shared" si="141"/>
        <v>0</v>
      </c>
      <c r="Z133" s="12">
        <f t="shared" si="141"/>
        <v>0</v>
      </c>
      <c r="AA133" s="12">
        <f t="shared" si="141"/>
        <v>0</v>
      </c>
      <c r="AB133" s="12">
        <f t="shared" si="141"/>
        <v>0</v>
      </c>
      <c r="AC133" s="12">
        <f t="shared" si="141"/>
        <v>0</v>
      </c>
      <c r="AD133" s="12">
        <f t="shared" si="141"/>
        <v>0</v>
      </c>
      <c r="AE133" s="12">
        <f t="shared" si="141"/>
        <v>0</v>
      </c>
      <c r="AF133" s="12">
        <f t="shared" si="141"/>
        <v>0</v>
      </c>
      <c r="AG133" s="12">
        <f t="shared" si="141"/>
        <v>0</v>
      </c>
    </row>
    <row r="134" spans="1:34" x14ac:dyDescent="0.25">
      <c r="A134" s="5">
        <v>7200</v>
      </c>
      <c r="B134" s="9" t="s">
        <v>223</v>
      </c>
      <c r="M134" s="15">
        <v>216.05</v>
      </c>
      <c r="N134" s="15">
        <v>216.05</v>
      </c>
      <c r="W134" s="14">
        <v>0</v>
      </c>
      <c r="X134" s="15">
        <v>0</v>
      </c>
      <c r="Y134" s="15">
        <v>0</v>
      </c>
      <c r="Z134" s="14">
        <v>0</v>
      </c>
      <c r="AA134" s="15">
        <v>0</v>
      </c>
      <c r="AB134" s="15">
        <v>0</v>
      </c>
      <c r="AC134" s="14">
        <v>0</v>
      </c>
      <c r="AD134" s="15">
        <v>0</v>
      </c>
      <c r="AE134" s="15">
        <v>0</v>
      </c>
      <c r="AF134" s="14">
        <v>0</v>
      </c>
      <c r="AG134" s="15">
        <v>0</v>
      </c>
    </row>
    <row r="135" spans="1:34" x14ac:dyDescent="0.25">
      <c r="A135" s="5">
        <v>730</v>
      </c>
      <c r="B135" s="8" t="s">
        <v>224</v>
      </c>
      <c r="C135" s="12">
        <f t="shared" ref="C135:AG135" si="142">C136</f>
        <v>0</v>
      </c>
      <c r="D135" s="12">
        <f t="shared" si="142"/>
        <v>0</v>
      </c>
      <c r="E135" s="12">
        <f t="shared" si="142"/>
        <v>600</v>
      </c>
      <c r="F135" s="12">
        <f t="shared" si="142"/>
        <v>0</v>
      </c>
      <c r="G135" s="12">
        <f t="shared" si="142"/>
        <v>0</v>
      </c>
      <c r="H135" s="12">
        <f t="shared" si="142"/>
        <v>0</v>
      </c>
      <c r="I135" s="12">
        <f t="shared" si="142"/>
        <v>0</v>
      </c>
      <c r="J135" s="12">
        <f t="shared" si="142"/>
        <v>0</v>
      </c>
      <c r="K135" s="12">
        <f t="shared" si="142"/>
        <v>0</v>
      </c>
      <c r="L135" s="12">
        <f t="shared" si="142"/>
        <v>0</v>
      </c>
      <c r="M135" s="12">
        <f t="shared" si="142"/>
        <v>0</v>
      </c>
      <c r="N135" s="12">
        <f t="shared" si="142"/>
        <v>0</v>
      </c>
      <c r="O135" s="12">
        <f t="shared" si="142"/>
        <v>0</v>
      </c>
      <c r="P135" s="12">
        <f t="shared" si="142"/>
        <v>0</v>
      </c>
      <c r="Q135" s="12">
        <f t="shared" si="142"/>
        <v>0</v>
      </c>
      <c r="R135" s="12">
        <f t="shared" si="142"/>
        <v>0</v>
      </c>
      <c r="S135" s="12">
        <f t="shared" si="142"/>
        <v>0</v>
      </c>
      <c r="T135" s="12">
        <f t="shared" si="142"/>
        <v>0</v>
      </c>
      <c r="U135" s="12">
        <f t="shared" si="142"/>
        <v>0</v>
      </c>
      <c r="V135" s="12">
        <f t="shared" si="142"/>
        <v>0</v>
      </c>
      <c r="W135" s="12">
        <f t="shared" si="142"/>
        <v>0</v>
      </c>
      <c r="X135" s="12">
        <f t="shared" si="142"/>
        <v>0</v>
      </c>
      <c r="Y135" s="12">
        <f t="shared" si="142"/>
        <v>0</v>
      </c>
      <c r="Z135" s="12">
        <f t="shared" si="142"/>
        <v>0</v>
      </c>
      <c r="AA135" s="12">
        <f t="shared" si="142"/>
        <v>0</v>
      </c>
      <c r="AB135" s="12">
        <f t="shared" si="142"/>
        <v>0</v>
      </c>
      <c r="AC135" s="12">
        <f t="shared" si="142"/>
        <v>0</v>
      </c>
      <c r="AD135" s="12">
        <f t="shared" si="142"/>
        <v>0</v>
      </c>
      <c r="AE135" s="12">
        <f t="shared" si="142"/>
        <v>0</v>
      </c>
      <c r="AF135" s="12">
        <f t="shared" si="142"/>
        <v>0</v>
      </c>
      <c r="AG135" s="12">
        <f t="shared" si="142"/>
        <v>0</v>
      </c>
    </row>
    <row r="136" spans="1:34" x14ac:dyDescent="0.25">
      <c r="A136" s="5">
        <v>7300</v>
      </c>
      <c r="B136" s="9" t="s">
        <v>224</v>
      </c>
      <c r="E136" s="15">
        <v>600</v>
      </c>
      <c r="W136" s="14">
        <v>0</v>
      </c>
      <c r="X136" s="15">
        <v>0</v>
      </c>
      <c r="Y136" s="15">
        <v>0</v>
      </c>
      <c r="Z136" s="14">
        <v>0</v>
      </c>
      <c r="AA136" s="15">
        <v>0</v>
      </c>
      <c r="AB136" s="15">
        <v>0</v>
      </c>
      <c r="AC136" s="14">
        <v>0</v>
      </c>
      <c r="AD136" s="15">
        <v>0</v>
      </c>
      <c r="AE136" s="15">
        <v>0</v>
      </c>
      <c r="AF136" s="14">
        <v>0</v>
      </c>
      <c r="AG136" s="15">
        <v>0</v>
      </c>
    </row>
    <row r="137" spans="1:34" x14ac:dyDescent="0.25">
      <c r="A137" s="5">
        <v>735</v>
      </c>
      <c r="B137" s="8" t="s">
        <v>225</v>
      </c>
      <c r="C137" s="12">
        <f t="shared" ref="C137:AG137" si="143">C138</f>
        <v>0</v>
      </c>
      <c r="D137" s="12">
        <f t="shared" si="143"/>
        <v>0</v>
      </c>
      <c r="E137" s="12">
        <f t="shared" si="143"/>
        <v>0</v>
      </c>
      <c r="F137" s="12">
        <f t="shared" si="143"/>
        <v>0</v>
      </c>
      <c r="G137" s="12">
        <f t="shared" si="143"/>
        <v>6494</v>
      </c>
      <c r="H137" s="12">
        <f t="shared" si="143"/>
        <v>6494</v>
      </c>
      <c r="I137" s="12">
        <f t="shared" si="143"/>
        <v>0</v>
      </c>
      <c r="J137" s="12">
        <f t="shared" si="143"/>
        <v>0</v>
      </c>
      <c r="K137" s="12">
        <f t="shared" si="143"/>
        <v>0</v>
      </c>
      <c r="L137" s="12">
        <f t="shared" si="143"/>
        <v>0</v>
      </c>
      <c r="M137" s="12">
        <f t="shared" si="143"/>
        <v>0</v>
      </c>
      <c r="N137" s="12">
        <f t="shared" si="143"/>
        <v>0</v>
      </c>
      <c r="O137" s="12">
        <f t="shared" si="143"/>
        <v>0</v>
      </c>
      <c r="P137" s="12">
        <f t="shared" si="143"/>
        <v>0</v>
      </c>
      <c r="Q137" s="12">
        <f t="shared" si="143"/>
        <v>0</v>
      </c>
      <c r="R137" s="12">
        <f t="shared" si="143"/>
        <v>0</v>
      </c>
      <c r="S137" s="12">
        <f t="shared" si="143"/>
        <v>0</v>
      </c>
      <c r="T137" s="12">
        <f t="shared" si="143"/>
        <v>0</v>
      </c>
      <c r="U137" s="12">
        <f t="shared" si="143"/>
        <v>0</v>
      </c>
      <c r="V137" s="12">
        <f t="shared" si="143"/>
        <v>0</v>
      </c>
      <c r="W137" s="12">
        <f t="shared" si="143"/>
        <v>0</v>
      </c>
      <c r="X137" s="12">
        <f t="shared" si="143"/>
        <v>0</v>
      </c>
      <c r="Y137" s="12">
        <f t="shared" si="143"/>
        <v>0</v>
      </c>
      <c r="Z137" s="12">
        <f t="shared" si="143"/>
        <v>0</v>
      </c>
      <c r="AA137" s="12">
        <f t="shared" si="143"/>
        <v>0</v>
      </c>
      <c r="AB137" s="12">
        <f t="shared" si="143"/>
        <v>0</v>
      </c>
      <c r="AC137" s="12">
        <f t="shared" si="143"/>
        <v>0</v>
      </c>
      <c r="AD137" s="12">
        <f t="shared" si="143"/>
        <v>0</v>
      </c>
      <c r="AE137" s="12">
        <f t="shared" si="143"/>
        <v>0</v>
      </c>
      <c r="AF137" s="12">
        <f t="shared" si="143"/>
        <v>0</v>
      </c>
      <c r="AG137" s="12">
        <f t="shared" si="143"/>
        <v>0</v>
      </c>
    </row>
    <row r="138" spans="1:34" x14ac:dyDescent="0.25">
      <c r="A138" s="5">
        <v>7350</v>
      </c>
      <c r="B138" s="9" t="s">
        <v>225</v>
      </c>
      <c r="G138" s="15">
        <v>6494</v>
      </c>
      <c r="H138" s="15">
        <v>6494</v>
      </c>
      <c r="W138" s="14">
        <v>0</v>
      </c>
      <c r="X138" s="15">
        <v>0</v>
      </c>
      <c r="Y138" s="15">
        <v>0</v>
      </c>
      <c r="Z138" s="14">
        <v>0</v>
      </c>
      <c r="AA138" s="15">
        <v>0</v>
      </c>
      <c r="AB138" s="15">
        <v>0</v>
      </c>
      <c r="AC138" s="14">
        <v>0</v>
      </c>
      <c r="AD138" s="15">
        <v>0</v>
      </c>
      <c r="AE138" s="15">
        <v>0</v>
      </c>
      <c r="AF138" s="14">
        <v>0</v>
      </c>
      <c r="AG138" s="15">
        <v>0</v>
      </c>
    </row>
    <row r="139" spans="1:34" x14ac:dyDescent="0.25">
      <c r="A139" s="5">
        <v>740</v>
      </c>
      <c r="B139" s="8" t="s">
        <v>226</v>
      </c>
      <c r="C139" s="12">
        <f t="shared" ref="C139:AE139" si="144">SUM(C140:C148)</f>
        <v>0</v>
      </c>
      <c r="D139" s="12">
        <f t="shared" si="144"/>
        <v>38300</v>
      </c>
      <c r="E139" s="12">
        <f t="shared" si="144"/>
        <v>38300</v>
      </c>
      <c r="F139" s="12">
        <f t="shared" si="144"/>
        <v>121358</v>
      </c>
      <c r="G139" s="12">
        <f t="shared" si="144"/>
        <v>131534.70000000001</v>
      </c>
      <c r="H139" s="12">
        <f t="shared" si="144"/>
        <v>131534.70000000001</v>
      </c>
      <c r="I139" s="12">
        <f t="shared" si="144"/>
        <v>86000</v>
      </c>
      <c r="J139" s="12">
        <f t="shared" si="144"/>
        <v>57969.47</v>
      </c>
      <c r="K139" s="12">
        <f t="shared" si="144"/>
        <v>2824119.14</v>
      </c>
      <c r="L139" s="12">
        <f t="shared" si="144"/>
        <v>45000</v>
      </c>
      <c r="M139" s="12">
        <f t="shared" si="144"/>
        <v>119857.44</v>
      </c>
      <c r="N139" s="12">
        <f t="shared" si="144"/>
        <v>129857.44</v>
      </c>
      <c r="O139" s="12">
        <f t="shared" si="144"/>
        <v>73840</v>
      </c>
      <c r="P139" s="12">
        <f t="shared" si="144"/>
        <v>85950</v>
      </c>
      <c r="Q139" s="12">
        <f t="shared" si="144"/>
        <v>78000</v>
      </c>
      <c r="R139" s="12">
        <f t="shared" si="144"/>
        <v>106090.87</v>
      </c>
      <c r="S139" s="12">
        <f t="shared" si="144"/>
        <v>86090.87</v>
      </c>
      <c r="T139" s="12">
        <f t="shared" si="144"/>
        <v>0</v>
      </c>
      <c r="U139" s="12">
        <f t="shared" si="144"/>
        <v>60141.82</v>
      </c>
      <c r="V139" s="12">
        <f t="shared" si="144"/>
        <v>368492.15</v>
      </c>
      <c r="W139" s="12">
        <f t="shared" si="144"/>
        <v>334348.18</v>
      </c>
      <c r="X139" s="12">
        <f t="shared" si="144"/>
        <v>0</v>
      </c>
      <c r="Y139" s="12">
        <f t="shared" si="144"/>
        <v>13952.14</v>
      </c>
      <c r="Z139" s="12">
        <f t="shared" si="144"/>
        <v>13952.14</v>
      </c>
      <c r="AA139" s="12">
        <f t="shared" si="144"/>
        <v>0</v>
      </c>
      <c r="AB139" s="12">
        <f t="shared" si="144"/>
        <v>24231.4</v>
      </c>
      <c r="AC139" s="12">
        <f t="shared" ref="AC139" si="145">SUM(AC140:AC148)</f>
        <v>30231.4</v>
      </c>
      <c r="AD139" s="12">
        <f t="shared" ref="AD139:AG139" si="146">SUM(AD140:AD148)</f>
        <v>0</v>
      </c>
      <c r="AE139" s="12">
        <f t="shared" si="144"/>
        <v>0</v>
      </c>
      <c r="AF139" s="12">
        <f t="shared" ref="AF139" si="147">SUM(AF140:AF148)</f>
        <v>37197.4</v>
      </c>
      <c r="AG139" s="12">
        <f t="shared" si="146"/>
        <v>0</v>
      </c>
    </row>
    <row r="140" spans="1:34" x14ac:dyDescent="0.25">
      <c r="A140" s="5">
        <v>7401</v>
      </c>
      <c r="B140" s="9" t="s">
        <v>227</v>
      </c>
      <c r="W140" s="14">
        <v>0</v>
      </c>
      <c r="X140" s="15">
        <v>0</v>
      </c>
      <c r="Y140" s="15">
        <v>0</v>
      </c>
      <c r="Z140" s="14">
        <v>0</v>
      </c>
      <c r="AA140" s="15">
        <v>0</v>
      </c>
      <c r="AB140" s="15">
        <v>0</v>
      </c>
      <c r="AC140" s="14">
        <v>0</v>
      </c>
      <c r="AD140" s="15">
        <v>0</v>
      </c>
      <c r="AE140" s="15">
        <v>0</v>
      </c>
      <c r="AF140" s="14">
        <v>6772.4</v>
      </c>
      <c r="AG140" s="15">
        <v>0</v>
      </c>
    </row>
    <row r="141" spans="1:34" x14ac:dyDescent="0.25">
      <c r="A141" s="5">
        <v>7402</v>
      </c>
      <c r="B141" s="9" t="s">
        <v>228</v>
      </c>
      <c r="W141" s="14">
        <v>0</v>
      </c>
      <c r="X141" s="15">
        <v>0</v>
      </c>
      <c r="Y141" s="15">
        <v>0</v>
      </c>
      <c r="Z141" s="14">
        <v>0</v>
      </c>
      <c r="AA141" s="15">
        <v>0</v>
      </c>
      <c r="AB141" s="15">
        <v>0</v>
      </c>
      <c r="AC141" s="14">
        <v>0</v>
      </c>
      <c r="AD141" s="15">
        <v>0</v>
      </c>
      <c r="AE141" s="15">
        <v>0</v>
      </c>
      <c r="AF141" s="14">
        <v>0</v>
      </c>
      <c r="AG141" s="15">
        <v>0</v>
      </c>
    </row>
    <row r="142" spans="1:34" x14ac:dyDescent="0.25">
      <c r="A142" s="5">
        <v>7403</v>
      </c>
      <c r="B142" s="9" t="s">
        <v>229</v>
      </c>
      <c r="N142" s="15">
        <v>10000</v>
      </c>
      <c r="O142" s="15">
        <v>47890</v>
      </c>
      <c r="P142" s="15">
        <v>60000</v>
      </c>
      <c r="Q142" s="15">
        <v>55000</v>
      </c>
      <c r="R142" s="15">
        <v>20000</v>
      </c>
      <c r="W142" s="14">
        <v>0</v>
      </c>
      <c r="X142" s="15">
        <v>0</v>
      </c>
      <c r="Y142" s="15">
        <v>0</v>
      </c>
      <c r="Z142" s="14">
        <v>0</v>
      </c>
      <c r="AA142" s="15">
        <v>0</v>
      </c>
      <c r="AB142" s="15">
        <v>0</v>
      </c>
      <c r="AC142" s="14">
        <v>0</v>
      </c>
      <c r="AD142" s="15">
        <v>0</v>
      </c>
      <c r="AE142" s="15">
        <v>0</v>
      </c>
      <c r="AF142" s="14">
        <v>18425</v>
      </c>
      <c r="AG142" s="15">
        <v>0</v>
      </c>
    </row>
    <row r="143" spans="1:34" x14ac:dyDescent="0.25">
      <c r="A143" s="5">
        <v>7404</v>
      </c>
      <c r="B143" s="9" t="s">
        <v>230</v>
      </c>
      <c r="W143" s="14">
        <v>0</v>
      </c>
      <c r="X143" s="15">
        <v>0</v>
      </c>
      <c r="Y143" s="15">
        <v>0</v>
      </c>
      <c r="Z143" s="14">
        <v>0</v>
      </c>
      <c r="AA143" s="15">
        <v>0</v>
      </c>
      <c r="AB143" s="15">
        <v>0</v>
      </c>
      <c r="AC143" s="14">
        <v>0</v>
      </c>
      <c r="AD143" s="15">
        <v>0</v>
      </c>
      <c r="AE143" s="15">
        <v>0</v>
      </c>
      <c r="AF143" s="14"/>
      <c r="AG143" s="15">
        <v>0</v>
      </c>
    </row>
    <row r="144" spans="1:34" x14ac:dyDescent="0.25">
      <c r="A144" s="5">
        <v>7405</v>
      </c>
      <c r="B144" s="9" t="s">
        <v>231</v>
      </c>
      <c r="K144" s="15">
        <v>2691649.67</v>
      </c>
      <c r="V144" s="15">
        <v>308350.33</v>
      </c>
      <c r="W144" s="14">
        <v>308350.33</v>
      </c>
      <c r="X144" s="15">
        <v>0</v>
      </c>
      <c r="Y144" s="15">
        <v>0</v>
      </c>
      <c r="Z144" s="14">
        <v>0</v>
      </c>
      <c r="AA144" s="15">
        <v>0</v>
      </c>
      <c r="AB144" s="15">
        <v>0</v>
      </c>
      <c r="AC144" s="14">
        <v>6000</v>
      </c>
      <c r="AD144" s="15">
        <v>0</v>
      </c>
      <c r="AE144" s="15">
        <v>0</v>
      </c>
      <c r="AF144" s="14">
        <v>12000</v>
      </c>
      <c r="AG144" s="15">
        <v>0</v>
      </c>
    </row>
    <row r="145" spans="1:34" x14ac:dyDescent="0.25">
      <c r="A145" s="5">
        <v>7406</v>
      </c>
      <c r="B145" s="9" t="s">
        <v>232</v>
      </c>
      <c r="D145" s="15">
        <v>38300</v>
      </c>
      <c r="E145" s="15">
        <v>38300</v>
      </c>
      <c r="F145" s="15">
        <v>121358</v>
      </c>
      <c r="G145" s="15">
        <v>131534.70000000001</v>
      </c>
      <c r="H145" s="15">
        <v>131534.70000000001</v>
      </c>
      <c r="I145" s="15">
        <v>86000</v>
      </c>
      <c r="J145" s="15">
        <v>57969.47</v>
      </c>
      <c r="K145" s="15">
        <v>132469.47</v>
      </c>
      <c r="L145" s="15">
        <v>45000</v>
      </c>
      <c r="M145" s="15">
        <v>119857.44</v>
      </c>
      <c r="N145" s="15">
        <v>119857.44</v>
      </c>
      <c r="O145" s="15">
        <v>25950</v>
      </c>
      <c r="P145" s="15">
        <v>25950</v>
      </c>
      <c r="Q145" s="15">
        <v>23000</v>
      </c>
      <c r="R145" s="15">
        <v>86090.87</v>
      </c>
      <c r="S145" s="15">
        <v>86090.87</v>
      </c>
      <c r="U145" s="15">
        <v>60141.82</v>
      </c>
      <c r="V145" s="15">
        <v>60141.82</v>
      </c>
      <c r="W145" s="14">
        <v>25997.85</v>
      </c>
      <c r="X145" s="15">
        <v>0</v>
      </c>
      <c r="Y145" s="15">
        <v>13952.14</v>
      </c>
      <c r="Z145" s="14">
        <v>13952.14</v>
      </c>
      <c r="AA145" s="15">
        <v>0</v>
      </c>
      <c r="AB145" s="15">
        <v>24231.4</v>
      </c>
      <c r="AC145" s="14">
        <v>24231.4</v>
      </c>
      <c r="AD145" s="15">
        <v>0</v>
      </c>
      <c r="AE145" s="15">
        <v>0</v>
      </c>
      <c r="AF145" s="14">
        <v>0</v>
      </c>
      <c r="AG145" s="15">
        <v>0</v>
      </c>
    </row>
    <row r="146" spans="1:34" x14ac:dyDescent="0.25">
      <c r="A146" s="5">
        <v>7407</v>
      </c>
      <c r="B146" s="9" t="s">
        <v>233</v>
      </c>
      <c r="W146" s="14">
        <v>0</v>
      </c>
      <c r="X146" s="15">
        <v>0</v>
      </c>
      <c r="Y146" s="15">
        <v>0</v>
      </c>
      <c r="Z146" s="14">
        <v>0</v>
      </c>
      <c r="AA146" s="15">
        <v>0</v>
      </c>
      <c r="AB146" s="15">
        <v>0</v>
      </c>
      <c r="AC146" s="14">
        <v>0</v>
      </c>
      <c r="AD146" s="15">
        <v>0</v>
      </c>
      <c r="AE146" s="15">
        <v>0</v>
      </c>
      <c r="AF146" s="14">
        <v>0</v>
      </c>
      <c r="AG146" s="15">
        <v>0</v>
      </c>
    </row>
    <row r="147" spans="1:34" x14ac:dyDescent="0.25">
      <c r="A147" s="5">
        <v>7408</v>
      </c>
      <c r="B147" s="9" t="s">
        <v>234</v>
      </c>
      <c r="W147" s="14">
        <v>0</v>
      </c>
      <c r="X147" s="15">
        <v>0</v>
      </c>
      <c r="Y147" s="15">
        <v>0</v>
      </c>
      <c r="Z147" s="14">
        <v>0</v>
      </c>
      <c r="AA147" s="15">
        <v>0</v>
      </c>
      <c r="AB147" s="15">
        <v>0</v>
      </c>
      <c r="AC147" s="14">
        <v>0</v>
      </c>
      <c r="AD147" s="15">
        <v>0</v>
      </c>
      <c r="AE147" s="15">
        <v>0</v>
      </c>
      <c r="AF147" s="14">
        <v>0</v>
      </c>
      <c r="AG147" s="15">
        <v>0</v>
      </c>
    </row>
    <row r="148" spans="1:34" x14ac:dyDescent="0.25">
      <c r="A148" s="5">
        <v>7409</v>
      </c>
      <c r="B148" s="9" t="s">
        <v>235</v>
      </c>
      <c r="W148" s="14">
        <v>0</v>
      </c>
      <c r="X148" s="15">
        <v>0</v>
      </c>
      <c r="Y148" s="15">
        <v>0</v>
      </c>
      <c r="Z148" s="14">
        <v>0</v>
      </c>
      <c r="AA148" s="15">
        <v>0</v>
      </c>
      <c r="AB148" s="15">
        <v>0</v>
      </c>
      <c r="AC148" s="14">
        <v>0</v>
      </c>
      <c r="AD148" s="15">
        <v>0</v>
      </c>
      <c r="AE148" s="15">
        <v>0</v>
      </c>
      <c r="AF148" s="14">
        <v>0</v>
      </c>
      <c r="AG148" s="15">
        <v>0</v>
      </c>
    </row>
    <row r="149" spans="1:34" x14ac:dyDescent="0.25">
      <c r="A149" s="5">
        <v>750</v>
      </c>
      <c r="B149" s="8" t="s">
        <v>69</v>
      </c>
      <c r="C149" s="12">
        <f t="shared" ref="C149:AG149" si="148">C150</f>
        <v>2200000</v>
      </c>
      <c r="D149" s="12">
        <f t="shared" si="148"/>
        <v>2200000</v>
      </c>
      <c r="E149" s="12">
        <f t="shared" si="148"/>
        <v>2209352.87</v>
      </c>
      <c r="F149" s="12">
        <f t="shared" si="148"/>
        <v>2200000</v>
      </c>
      <c r="G149" s="12">
        <f t="shared" si="148"/>
        <v>2700000</v>
      </c>
      <c r="H149" s="12">
        <f t="shared" si="148"/>
        <v>2444248.02</v>
      </c>
      <c r="I149" s="12">
        <f t="shared" si="148"/>
        <v>2200000</v>
      </c>
      <c r="J149" s="12">
        <f t="shared" si="148"/>
        <v>2300000</v>
      </c>
      <c r="K149" s="12">
        <f t="shared" si="148"/>
        <v>2563709.2200000002</v>
      </c>
      <c r="L149" s="12">
        <f t="shared" si="148"/>
        <v>2300000</v>
      </c>
      <c r="M149" s="12">
        <f t="shared" si="148"/>
        <v>2300000</v>
      </c>
      <c r="N149" s="12">
        <f t="shared" si="148"/>
        <v>2454582.09</v>
      </c>
      <c r="O149" s="12">
        <f t="shared" si="148"/>
        <v>2400000</v>
      </c>
      <c r="P149" s="12">
        <f t="shared" si="148"/>
        <v>2400000</v>
      </c>
      <c r="Q149" s="12">
        <f t="shared" si="148"/>
        <v>2750135.45</v>
      </c>
      <c r="R149" s="12">
        <f t="shared" si="148"/>
        <v>2400000</v>
      </c>
      <c r="S149" s="12">
        <f t="shared" si="148"/>
        <v>2200000</v>
      </c>
      <c r="T149" s="12">
        <f t="shared" si="148"/>
        <v>2317266.25</v>
      </c>
      <c r="U149" s="12">
        <f t="shared" si="148"/>
        <v>2000000</v>
      </c>
      <c r="V149" s="12">
        <f t="shared" si="148"/>
        <v>2000000</v>
      </c>
      <c r="W149" s="12">
        <f t="shared" si="148"/>
        <v>2262771.2599999998</v>
      </c>
      <c r="X149" s="12">
        <f t="shared" si="148"/>
        <v>2000000</v>
      </c>
      <c r="Y149" s="12">
        <f t="shared" si="148"/>
        <v>2500000</v>
      </c>
      <c r="Z149" s="12">
        <f t="shared" si="148"/>
        <v>2444841.94</v>
      </c>
      <c r="AA149" s="12">
        <f t="shared" si="148"/>
        <v>2400000</v>
      </c>
      <c r="AB149" s="12">
        <f t="shared" si="148"/>
        <v>2400000</v>
      </c>
      <c r="AC149" s="12">
        <f t="shared" si="148"/>
        <v>2349326.17</v>
      </c>
      <c r="AD149" s="12">
        <f t="shared" si="148"/>
        <v>2400000</v>
      </c>
      <c r="AE149" s="12">
        <f t="shared" si="148"/>
        <v>2400000</v>
      </c>
      <c r="AF149" s="12">
        <f t="shared" si="148"/>
        <v>2356733.13</v>
      </c>
      <c r="AG149" s="12">
        <f t="shared" si="148"/>
        <v>2400000</v>
      </c>
    </row>
    <row r="150" spans="1:34" x14ac:dyDescent="0.25">
      <c r="A150" s="5">
        <v>7500</v>
      </c>
      <c r="B150" s="9" t="s">
        <v>69</v>
      </c>
      <c r="C150" s="15">
        <v>2200000</v>
      </c>
      <c r="D150" s="15">
        <v>2200000</v>
      </c>
      <c r="E150" s="15">
        <v>2209352.87</v>
      </c>
      <c r="F150" s="15">
        <v>2200000</v>
      </c>
      <c r="G150" s="15">
        <v>2700000</v>
      </c>
      <c r="H150" s="15">
        <v>2444248.02</v>
      </c>
      <c r="I150" s="15">
        <v>2200000</v>
      </c>
      <c r="J150" s="15">
        <v>2300000</v>
      </c>
      <c r="K150" s="15">
        <v>2563709.2200000002</v>
      </c>
      <c r="L150" s="15">
        <v>2300000</v>
      </c>
      <c r="M150" s="15">
        <v>2300000</v>
      </c>
      <c r="N150" s="15">
        <v>2454582.09</v>
      </c>
      <c r="O150" s="15">
        <v>2400000</v>
      </c>
      <c r="P150" s="15">
        <v>2400000</v>
      </c>
      <c r="Q150" s="15">
        <v>2750135.45</v>
      </c>
      <c r="R150" s="15">
        <v>2400000</v>
      </c>
      <c r="S150" s="15">
        <v>2200000</v>
      </c>
      <c r="T150" s="15">
        <v>2317266.25</v>
      </c>
      <c r="U150" s="15">
        <v>2000000</v>
      </c>
      <c r="V150" s="15">
        <v>2000000</v>
      </c>
      <c r="W150" s="14">
        <v>2262771.2599999998</v>
      </c>
      <c r="X150" s="15">
        <v>2000000</v>
      </c>
      <c r="Y150" s="15">
        <v>2500000</v>
      </c>
      <c r="Z150" s="14">
        <v>2444841.94</v>
      </c>
      <c r="AA150" s="15">
        <v>2400000</v>
      </c>
      <c r="AB150" s="15">
        <v>2400000</v>
      </c>
      <c r="AC150" s="14">
        <v>2349326.17</v>
      </c>
      <c r="AD150" s="15">
        <v>2400000</v>
      </c>
      <c r="AE150" s="15">
        <v>2400000</v>
      </c>
      <c r="AF150" s="14">
        <v>2356733.13</v>
      </c>
      <c r="AG150" s="15">
        <v>2400000</v>
      </c>
    </row>
    <row r="151" spans="1:34" ht="15.75" x14ac:dyDescent="0.25">
      <c r="A151" s="5">
        <v>8</v>
      </c>
      <c r="B151" s="7" t="s">
        <v>236</v>
      </c>
      <c r="C151" s="11">
        <f t="shared" ref="C151:D151" si="149">C152+C154</f>
        <v>0</v>
      </c>
      <c r="D151" s="11">
        <f t="shared" si="149"/>
        <v>0</v>
      </c>
      <c r="E151" s="11">
        <f t="shared" ref="E151:K151" si="150">E152+E154</f>
        <v>0</v>
      </c>
      <c r="F151" s="11">
        <f t="shared" si="150"/>
        <v>0</v>
      </c>
      <c r="G151" s="25">
        <f t="shared" ref="G151" si="151">G152+G154</f>
        <v>0</v>
      </c>
      <c r="H151" s="25">
        <f t="shared" si="150"/>
        <v>0</v>
      </c>
      <c r="I151" s="11">
        <f t="shared" si="150"/>
        <v>0</v>
      </c>
      <c r="J151" s="11">
        <f t="shared" si="150"/>
        <v>0</v>
      </c>
      <c r="K151" s="11">
        <f t="shared" si="150"/>
        <v>0</v>
      </c>
      <c r="L151" s="11">
        <f t="shared" ref="L151:P151" si="152">L152+L154</f>
        <v>0</v>
      </c>
      <c r="M151" s="11">
        <f t="shared" ref="M151" si="153">M152+M154</f>
        <v>0</v>
      </c>
      <c r="N151" s="11">
        <f t="shared" si="152"/>
        <v>0</v>
      </c>
      <c r="O151" s="11">
        <f t="shared" ref="O151" si="154">O152+O154</f>
        <v>0</v>
      </c>
      <c r="P151" s="11">
        <f t="shared" si="152"/>
        <v>0</v>
      </c>
      <c r="Q151" s="11">
        <f t="shared" ref="Q151:R151" si="155">Q152+Q154</f>
        <v>0</v>
      </c>
      <c r="R151" s="11">
        <f t="shared" si="155"/>
        <v>0</v>
      </c>
      <c r="S151" s="11">
        <f t="shared" ref="S151:T151" si="156">S152+S154</f>
        <v>0</v>
      </c>
      <c r="T151" s="11">
        <f t="shared" si="156"/>
        <v>0</v>
      </c>
      <c r="U151" s="11">
        <f t="shared" ref="U151:X151" si="157">U152+U154</f>
        <v>0</v>
      </c>
      <c r="V151" s="11">
        <f t="shared" ref="V151" si="158">V152+V154</f>
        <v>0</v>
      </c>
      <c r="W151" s="11">
        <f t="shared" si="157"/>
        <v>0</v>
      </c>
      <c r="X151" s="11">
        <f t="shared" si="157"/>
        <v>0</v>
      </c>
      <c r="Y151" s="11">
        <f t="shared" ref="Y151" si="159">Y152+Y154</f>
        <v>0</v>
      </c>
      <c r="Z151" s="11">
        <f t="shared" ref="Z151:AA151" si="160">Z152+Z154</f>
        <v>0</v>
      </c>
      <c r="AA151" s="11">
        <f t="shared" si="160"/>
        <v>0</v>
      </c>
      <c r="AB151" s="11">
        <f t="shared" ref="AB151:AC151" si="161">AB152+AB154</f>
        <v>0</v>
      </c>
      <c r="AC151" s="11">
        <f t="shared" si="161"/>
        <v>0</v>
      </c>
      <c r="AD151" s="11">
        <f t="shared" ref="AD151:AF151" si="162">AD152+AD154</f>
        <v>0</v>
      </c>
      <c r="AE151" s="11">
        <f t="shared" si="162"/>
        <v>0</v>
      </c>
      <c r="AF151" s="11">
        <f t="shared" si="162"/>
        <v>0</v>
      </c>
      <c r="AG151" s="11">
        <f t="shared" ref="AG151" si="163">AG152+AG154</f>
        <v>0</v>
      </c>
      <c r="AH151" s="52"/>
    </row>
    <row r="152" spans="1:34" x14ac:dyDescent="0.25">
      <c r="A152" s="5">
        <v>81</v>
      </c>
      <c r="B152" s="8" t="s">
        <v>237</v>
      </c>
      <c r="C152" s="12">
        <f>C153</f>
        <v>0</v>
      </c>
      <c r="D152" s="12">
        <f t="shared" ref="D152:AG152" si="164">D153</f>
        <v>0</v>
      </c>
      <c r="E152" s="12">
        <f t="shared" si="164"/>
        <v>0</v>
      </c>
      <c r="F152" s="12">
        <f t="shared" si="164"/>
        <v>0</v>
      </c>
      <c r="G152" s="12">
        <f t="shared" si="164"/>
        <v>0</v>
      </c>
      <c r="H152" s="12">
        <f t="shared" si="164"/>
        <v>0</v>
      </c>
      <c r="I152" s="12">
        <f t="shared" si="164"/>
        <v>0</v>
      </c>
      <c r="J152" s="12">
        <f t="shared" si="164"/>
        <v>0</v>
      </c>
      <c r="K152" s="12">
        <f t="shared" si="164"/>
        <v>0</v>
      </c>
      <c r="L152" s="12">
        <f t="shared" si="164"/>
        <v>0</v>
      </c>
      <c r="M152" s="12">
        <f t="shared" si="164"/>
        <v>0</v>
      </c>
      <c r="N152" s="12">
        <f t="shared" si="164"/>
        <v>0</v>
      </c>
      <c r="O152" s="12">
        <f t="shared" si="164"/>
        <v>0</v>
      </c>
      <c r="P152" s="12">
        <f t="shared" si="164"/>
        <v>0</v>
      </c>
      <c r="Q152" s="12">
        <f t="shared" si="164"/>
        <v>0</v>
      </c>
      <c r="R152" s="12">
        <f t="shared" si="164"/>
        <v>0</v>
      </c>
      <c r="S152" s="12">
        <f t="shared" si="164"/>
        <v>0</v>
      </c>
      <c r="T152" s="12">
        <f t="shared" si="164"/>
        <v>0</v>
      </c>
      <c r="U152" s="12">
        <f t="shared" si="164"/>
        <v>0</v>
      </c>
      <c r="V152" s="12">
        <f t="shared" si="164"/>
        <v>0</v>
      </c>
      <c r="W152" s="12">
        <f t="shared" si="164"/>
        <v>0</v>
      </c>
      <c r="X152" s="12">
        <f t="shared" si="164"/>
        <v>0</v>
      </c>
      <c r="Y152" s="12">
        <f t="shared" si="164"/>
        <v>0</v>
      </c>
      <c r="Z152" s="12">
        <f t="shared" si="164"/>
        <v>0</v>
      </c>
      <c r="AA152" s="12">
        <f t="shared" si="164"/>
        <v>0</v>
      </c>
      <c r="AB152" s="12">
        <f t="shared" si="164"/>
        <v>0</v>
      </c>
      <c r="AC152" s="12">
        <f t="shared" si="164"/>
        <v>0</v>
      </c>
      <c r="AD152" s="12">
        <f t="shared" si="164"/>
        <v>0</v>
      </c>
      <c r="AE152" s="12">
        <f t="shared" si="164"/>
        <v>0</v>
      </c>
      <c r="AF152" s="12">
        <f t="shared" si="164"/>
        <v>0</v>
      </c>
      <c r="AG152" s="12">
        <f t="shared" si="164"/>
        <v>0</v>
      </c>
    </row>
    <row r="153" spans="1:34" x14ac:dyDescent="0.25">
      <c r="A153" s="5">
        <v>8100</v>
      </c>
      <c r="B153" s="9" t="s">
        <v>237</v>
      </c>
      <c r="W153" s="14">
        <v>0</v>
      </c>
      <c r="X153" s="15">
        <v>0</v>
      </c>
      <c r="Y153" s="15">
        <v>0</v>
      </c>
      <c r="Z153" s="14">
        <v>0</v>
      </c>
      <c r="AA153" s="15">
        <v>0</v>
      </c>
      <c r="AB153" s="15">
        <v>0</v>
      </c>
      <c r="AC153" s="14">
        <v>0</v>
      </c>
      <c r="AD153" s="15">
        <v>0</v>
      </c>
      <c r="AE153" s="15">
        <v>0</v>
      </c>
      <c r="AF153" s="14">
        <v>0</v>
      </c>
      <c r="AG153" s="15">
        <v>0</v>
      </c>
    </row>
    <row r="154" spans="1:34" x14ac:dyDescent="0.25">
      <c r="A154" s="5">
        <v>82</v>
      </c>
      <c r="B154" s="8" t="s">
        <v>238</v>
      </c>
      <c r="C154" s="12">
        <f>C155</f>
        <v>0</v>
      </c>
      <c r="D154" s="12">
        <f t="shared" ref="D154:AG154" si="165">D155</f>
        <v>0</v>
      </c>
      <c r="E154" s="12">
        <f t="shared" si="165"/>
        <v>0</v>
      </c>
      <c r="F154" s="12">
        <f t="shared" si="165"/>
        <v>0</v>
      </c>
      <c r="G154" s="12">
        <f t="shared" si="165"/>
        <v>0</v>
      </c>
      <c r="H154" s="12">
        <f t="shared" si="165"/>
        <v>0</v>
      </c>
      <c r="I154" s="12">
        <f t="shared" si="165"/>
        <v>0</v>
      </c>
      <c r="J154" s="12">
        <f t="shared" si="165"/>
        <v>0</v>
      </c>
      <c r="K154" s="12">
        <f t="shared" si="165"/>
        <v>0</v>
      </c>
      <c r="L154" s="12">
        <f t="shared" si="165"/>
        <v>0</v>
      </c>
      <c r="M154" s="12">
        <f t="shared" si="165"/>
        <v>0</v>
      </c>
      <c r="N154" s="12">
        <f t="shared" si="165"/>
        <v>0</v>
      </c>
      <c r="O154" s="12">
        <f t="shared" si="165"/>
        <v>0</v>
      </c>
      <c r="P154" s="12">
        <f t="shared" si="165"/>
        <v>0</v>
      </c>
      <c r="Q154" s="12">
        <f t="shared" si="165"/>
        <v>0</v>
      </c>
      <c r="R154" s="12">
        <f t="shared" si="165"/>
        <v>0</v>
      </c>
      <c r="S154" s="12">
        <f t="shared" si="165"/>
        <v>0</v>
      </c>
      <c r="T154" s="12">
        <f t="shared" si="165"/>
        <v>0</v>
      </c>
      <c r="U154" s="12">
        <f t="shared" si="165"/>
        <v>0</v>
      </c>
      <c r="V154" s="12">
        <f t="shared" si="165"/>
        <v>0</v>
      </c>
      <c r="W154" s="12">
        <f t="shared" si="165"/>
        <v>0</v>
      </c>
      <c r="X154" s="12">
        <f t="shared" si="165"/>
        <v>0</v>
      </c>
      <c r="Y154" s="12">
        <f t="shared" si="165"/>
        <v>0</v>
      </c>
      <c r="Z154" s="12">
        <f t="shared" si="165"/>
        <v>0</v>
      </c>
      <c r="AA154" s="12">
        <f t="shared" si="165"/>
        <v>0</v>
      </c>
      <c r="AB154" s="12">
        <f t="shared" si="165"/>
        <v>0</v>
      </c>
      <c r="AC154" s="12">
        <f t="shared" si="165"/>
        <v>0</v>
      </c>
      <c r="AD154" s="12">
        <f t="shared" si="165"/>
        <v>0</v>
      </c>
      <c r="AE154" s="12">
        <f t="shared" si="165"/>
        <v>0</v>
      </c>
      <c r="AF154" s="12">
        <f t="shared" si="165"/>
        <v>0</v>
      </c>
      <c r="AG154" s="12">
        <f t="shared" si="165"/>
        <v>0</v>
      </c>
    </row>
    <row r="155" spans="1:34" x14ac:dyDescent="0.25">
      <c r="A155" s="5">
        <v>8200</v>
      </c>
      <c r="B155" s="9" t="s">
        <v>238</v>
      </c>
      <c r="W155" s="14">
        <v>0</v>
      </c>
      <c r="X155" s="15">
        <v>0</v>
      </c>
      <c r="Y155" s="15">
        <v>0</v>
      </c>
      <c r="Z155" s="14">
        <v>0</v>
      </c>
      <c r="AA155" s="15">
        <v>0</v>
      </c>
      <c r="AB155" s="15">
        <v>0</v>
      </c>
      <c r="AC155" s="14">
        <v>0</v>
      </c>
      <c r="AD155" s="15">
        <v>0</v>
      </c>
      <c r="AE155" s="15">
        <v>0</v>
      </c>
      <c r="AF155" s="14">
        <v>0</v>
      </c>
      <c r="AG155" s="15">
        <v>0</v>
      </c>
    </row>
    <row r="156" spans="1:34" ht="30" x14ac:dyDescent="0.25">
      <c r="A156" s="5">
        <v>9998</v>
      </c>
      <c r="B156" s="7" t="s">
        <v>239</v>
      </c>
      <c r="C156" s="11"/>
      <c r="D156" s="11"/>
      <c r="E156" s="11"/>
      <c r="F156" s="11"/>
      <c r="G156" s="25"/>
      <c r="H156" s="2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52"/>
    </row>
    <row r="157" spans="1:34" ht="15.75" x14ac:dyDescent="0.25">
      <c r="A157" s="5">
        <v>9999</v>
      </c>
      <c r="B157" s="7" t="s">
        <v>240</v>
      </c>
      <c r="C157" s="11"/>
      <c r="D157" s="11"/>
      <c r="E157" s="11"/>
      <c r="F157" s="11"/>
      <c r="G157" s="25"/>
      <c r="H157" s="25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52"/>
    </row>
    <row r="158" spans="1:34" s="42" customFormat="1" ht="24.95" customHeight="1" x14ac:dyDescent="0.25">
      <c r="A158" s="39"/>
      <c r="B158" s="40"/>
      <c r="C158" s="41">
        <f t="shared" ref="C158:T158" si="166">C159</f>
        <v>19703900</v>
      </c>
      <c r="D158" s="41">
        <f t="shared" si="166"/>
        <v>21239600</v>
      </c>
      <c r="E158" s="41">
        <f t="shared" si="166"/>
        <v>20974298.609999999</v>
      </c>
      <c r="F158" s="41">
        <f t="shared" si="166"/>
        <v>16192358</v>
      </c>
      <c r="G158" s="41">
        <f t="shared" si="166"/>
        <v>16522031</v>
      </c>
      <c r="H158" s="41">
        <f t="shared" si="166"/>
        <v>16415303.290000001</v>
      </c>
      <c r="I158" s="41">
        <f t="shared" si="166"/>
        <v>14281526</v>
      </c>
      <c r="J158" s="41">
        <f t="shared" si="166"/>
        <v>14706272.640000001</v>
      </c>
      <c r="K158" s="41">
        <f t="shared" si="166"/>
        <v>18152699.379999999</v>
      </c>
      <c r="L158" s="41">
        <f>L159</f>
        <v>13783315</v>
      </c>
      <c r="M158" s="41">
        <f>M159</f>
        <v>15631875.790000001</v>
      </c>
      <c r="N158" s="41">
        <f t="shared" si="166"/>
        <v>16198362.51</v>
      </c>
      <c r="O158" s="41">
        <f>O159</f>
        <v>15378490</v>
      </c>
      <c r="P158" s="41">
        <f>P159</f>
        <v>15539588.939999999</v>
      </c>
      <c r="Q158" s="41">
        <f t="shared" si="166"/>
        <v>15986450.760000002</v>
      </c>
      <c r="R158" s="41">
        <f>R159</f>
        <v>15426955.870000001</v>
      </c>
      <c r="S158" s="41">
        <f t="shared" si="166"/>
        <v>15794762.530000001</v>
      </c>
      <c r="T158" s="41">
        <f t="shared" si="166"/>
        <v>16062741.059999999</v>
      </c>
      <c r="U158" s="41">
        <f>U159</f>
        <v>13427541.82</v>
      </c>
      <c r="V158" s="41">
        <f>V159</f>
        <v>14441184.07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1:34" s="18" customFormat="1" ht="24.95" customHeight="1" x14ac:dyDescent="0.25">
      <c r="A159" s="16"/>
      <c r="B159" s="17" t="s">
        <v>243</v>
      </c>
      <c r="C159" s="27">
        <f t="shared" ref="C159:D159" si="167">C157+C156+C151+C130+C93+C80+C67+C25+C16+C5</f>
        <v>19703900</v>
      </c>
      <c r="D159" s="27">
        <f t="shared" si="167"/>
        <v>21239600</v>
      </c>
      <c r="E159" s="27">
        <f t="shared" ref="E159:K159" si="168">E157+E156+E151+E130+E93+E80+E67+E25+E16+E5</f>
        <v>20974298.609999999</v>
      </c>
      <c r="F159" s="27">
        <f t="shared" si="168"/>
        <v>16192358</v>
      </c>
      <c r="G159" s="27">
        <f t="shared" ref="G159" si="169">G157+G156+G151+G130+G93+G80+G67+G25+G16+G5</f>
        <v>16522031</v>
      </c>
      <c r="H159" s="27">
        <f t="shared" si="168"/>
        <v>16415303.290000001</v>
      </c>
      <c r="I159" s="27">
        <f t="shared" si="168"/>
        <v>14281526</v>
      </c>
      <c r="J159" s="27">
        <f t="shared" si="168"/>
        <v>14706272.640000001</v>
      </c>
      <c r="K159" s="27">
        <f t="shared" si="168"/>
        <v>18152699.379999999</v>
      </c>
      <c r="L159" s="27">
        <f t="shared" ref="L159:P159" si="170">L157+L156+L151+L130+L93+L80+L67+L25+L16+L5</f>
        <v>13783315</v>
      </c>
      <c r="M159" s="27">
        <f t="shared" ref="M159" si="171">M157+M156+M151+M130+M93+M80+M67+M25+M16+M5</f>
        <v>15631875.790000001</v>
      </c>
      <c r="N159" s="27">
        <f t="shared" si="170"/>
        <v>16198362.51</v>
      </c>
      <c r="O159" s="27">
        <f t="shared" ref="O159" si="172">O157+O156+O151+O130+O93+O80+O67+O25+O16+O5</f>
        <v>15378490</v>
      </c>
      <c r="P159" s="27">
        <f t="shared" si="170"/>
        <v>15539588.939999999</v>
      </c>
      <c r="Q159" s="27">
        <f t="shared" ref="Q159:R159" si="173">Q157+Q156+Q151+Q130+Q93+Q80+Q67+Q25+Q16+Q5</f>
        <v>15986450.760000002</v>
      </c>
      <c r="R159" s="27">
        <f t="shared" si="173"/>
        <v>15426955.870000001</v>
      </c>
      <c r="S159" s="27">
        <f t="shared" ref="S159:T159" si="174">S157+S156+S151+S130+S93+S80+S67+S25+S16+S5</f>
        <v>15794762.530000001</v>
      </c>
      <c r="T159" s="27">
        <f t="shared" si="174"/>
        <v>16062741.059999999</v>
      </c>
      <c r="U159" s="27">
        <f t="shared" ref="U159:AG159" si="175">U157+U156+U151+U130+U93+U80+U67+U25+U16+U5</f>
        <v>13427541.82</v>
      </c>
      <c r="V159" s="27">
        <f t="shared" ref="V159" si="176">V157+V156+V151+V130+V93+V80+V67+V25+V16+V5</f>
        <v>14441184.07</v>
      </c>
      <c r="W159" s="27">
        <f t="shared" si="175"/>
        <v>15518278.800000003</v>
      </c>
      <c r="X159" s="27">
        <f t="shared" si="175"/>
        <v>15761900</v>
      </c>
      <c r="Y159" s="27">
        <f t="shared" ref="Y159" si="177">Y157+Y156+Y151+Y130+Y93+Y80+Y67+Y25+Y16+Y5</f>
        <v>19379972</v>
      </c>
      <c r="Z159" s="27">
        <f t="shared" si="175"/>
        <v>27644751.309999995</v>
      </c>
      <c r="AA159" s="27">
        <f t="shared" si="175"/>
        <v>15350000</v>
      </c>
      <c r="AB159" s="27">
        <f t="shared" ref="AB159:AD159" si="178">AB157+AB156+AB151+AB130+AB93+AB80+AB67+AB25+AB16+AB5</f>
        <v>15395270.48</v>
      </c>
      <c r="AC159" s="27">
        <f t="shared" si="178"/>
        <v>15573769.23</v>
      </c>
      <c r="AD159" s="27">
        <f t="shared" si="178"/>
        <v>14624050</v>
      </c>
      <c r="AE159" s="27">
        <f t="shared" si="175"/>
        <v>15772237.41</v>
      </c>
      <c r="AF159" s="27">
        <f t="shared" si="175"/>
        <v>17121680.700000003</v>
      </c>
      <c r="AG159" s="27">
        <f t="shared" si="175"/>
        <v>15848550</v>
      </c>
      <c r="AH159" s="52"/>
    </row>
    <row r="161" spans="1:33" s="2" customFormat="1" ht="29.25" hidden="1" customHeight="1" x14ac:dyDescent="0.25">
      <c r="A161" s="3"/>
      <c r="B161" s="28" t="str">
        <f t="shared" ref="B161:L161" si="179">B3</f>
        <v>DESCRIZIONE CODICE ECONOMICO</v>
      </c>
      <c r="C161" s="4" t="str">
        <f t="shared" si="179"/>
        <v>PREVENTIVO ENTRATE 2014</v>
      </c>
      <c r="D161" s="4" t="str">
        <f t="shared" ref="D161" si="180">D3</f>
        <v>PREVENTIVO AGG. ENTRATE 2014</v>
      </c>
      <c r="E161" s="4" t="str">
        <f t="shared" si="179"/>
        <v>CONSUNTIVO ENTRATE 2014</v>
      </c>
      <c r="F161" s="4" t="str">
        <f t="shared" si="179"/>
        <v xml:space="preserve">PREVENTIVO ENTRATE 2015 </v>
      </c>
      <c r="G161" s="4" t="str">
        <f t="shared" ref="G161" si="181">G3</f>
        <v>PREVENTIVO AGG. ENTRATE 2015</v>
      </c>
      <c r="H161" s="4" t="str">
        <f t="shared" si="179"/>
        <v>CONSUNTIVO ENTRATE 2015</v>
      </c>
      <c r="I161" s="4" t="str">
        <f t="shared" si="179"/>
        <v xml:space="preserve">PREVENTIVO ENTRATE 2016 </v>
      </c>
      <c r="J161" s="4" t="str">
        <f t="shared" ref="J161" si="182">J3</f>
        <v>PREVENTIVO AGG. ENTRATE 2016</v>
      </c>
      <c r="K161" s="4" t="str">
        <f t="shared" si="179"/>
        <v xml:space="preserve">CONSUNTIVO ENTRATE 2016 </v>
      </c>
      <c r="L161" s="4" t="str">
        <f t="shared" si="179"/>
        <v xml:space="preserve">PREVENTIVO ENTRATE 2017 </v>
      </c>
      <c r="M161" s="4" t="str">
        <f t="shared" ref="M161" si="183">M3</f>
        <v>PREVENTIVO AGG. ENTRATE 2017</v>
      </c>
      <c r="N161" s="4" t="str">
        <f t="shared" ref="N161:Q161" si="184">N3</f>
        <v xml:space="preserve">CONSUNTIVO ENTRATE 2017 </v>
      </c>
      <c r="O161" s="4" t="str">
        <f t="shared" si="184"/>
        <v xml:space="preserve">PREVENTIVO ENTRATE 2018 </v>
      </c>
      <c r="P161" s="4" t="str">
        <f t="shared" ref="P161:T161" si="185">P3</f>
        <v>PREVENTIVO AGG. ENTRATE 2018</v>
      </c>
      <c r="Q161" s="4" t="str">
        <f t="shared" si="184"/>
        <v>CONSUNTIVO ENTRATE 2018</v>
      </c>
      <c r="R161" s="4" t="str">
        <f t="shared" si="185"/>
        <v>PREVENTIVO ENTRATE 2019</v>
      </c>
      <c r="S161" s="4" t="str">
        <f t="shared" ref="S161" si="186">S3</f>
        <v>PREVENTIVO AGG. ENTRATE 2019</v>
      </c>
      <c r="T161" s="4" t="str">
        <f t="shared" si="185"/>
        <v>CONSUNTIVO ENTRATE 2019</v>
      </c>
      <c r="U161" s="4" t="str">
        <f t="shared" ref="U161:W161" si="187">U3</f>
        <v>PREVENTIVO ENTRATE 2020</v>
      </c>
      <c r="V161" s="4" t="str">
        <f t="shared" ref="V161" si="188">V3</f>
        <v>PREVENTIVO ENTRATE 2020</v>
      </c>
      <c r="W161" s="4" t="str">
        <f t="shared" si="187"/>
        <v>CONSUNTIVO ENTRATE 2020</v>
      </c>
      <c r="X161" s="4" t="str">
        <f t="shared" ref="X161:Z161" si="189">X3</f>
        <v>PREVENTIVO ENTRATE 2021</v>
      </c>
      <c r="Y161" s="4" t="str">
        <f t="shared" ref="Y161" si="190">Y3</f>
        <v>PREVENTIVO AGG. ENTRATE 2021</v>
      </c>
      <c r="Z161" s="4" t="str">
        <f t="shared" si="189"/>
        <v>CONSUNTIVO ENTRATE 2021</v>
      </c>
      <c r="AA161" s="4" t="str">
        <f t="shared" ref="AA161:AG161" si="191">AA3</f>
        <v>PREVENTIVO ENTRATE 2022</v>
      </c>
      <c r="AB161" s="4" t="str">
        <f t="shared" ref="AB161:AD161" si="192">AB3</f>
        <v>PREVENTIVO AGG. ENTRATE 2022</v>
      </c>
      <c r="AC161" s="4" t="str">
        <f t="shared" si="192"/>
        <v>CONSUNTIVO ENTRATE 2022</v>
      </c>
      <c r="AD161" s="4" t="str">
        <f t="shared" si="192"/>
        <v>PREVENTIVO ENTRATE 2023</v>
      </c>
      <c r="AE161" s="4" t="str">
        <f t="shared" si="191"/>
        <v>PREVENTIVO AGG. ENTRATE 2023</v>
      </c>
      <c r="AF161" s="4" t="str">
        <f t="shared" si="191"/>
        <v>CONSUNTIVO ENTRATE 2023</v>
      </c>
      <c r="AG161" s="4" t="str">
        <f t="shared" si="191"/>
        <v>PREVENTIVO ENTRATE 2024</v>
      </c>
    </row>
  </sheetData>
  <autoFilter ref="A1:AG159" xr:uid="{00000000-0001-0000-0000-000000000000}"/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4"/>
  <sheetViews>
    <sheetView zoomScaleNormal="100" workbookViewId="0">
      <pane xSplit="2" ySplit="3" topLeftCell="Y119" activePane="bottomRight" state="frozen"/>
      <selection pane="topRight" activeCell="C1" sqref="C1"/>
      <selection pane="bottomLeft" activeCell="A5" sqref="A5"/>
      <selection pane="bottomRight" activeCell="AF21" sqref="AF21"/>
    </sheetView>
  </sheetViews>
  <sheetFormatPr defaultColWidth="9.140625" defaultRowHeight="15" x14ac:dyDescent="0.25"/>
  <cols>
    <col min="1" max="1" width="5.7109375" customWidth="1"/>
    <col min="2" max="2" width="60.85546875" style="2" customWidth="1"/>
    <col min="3" max="3" width="17.140625" style="1" customWidth="1"/>
    <col min="4" max="5" width="17.85546875" style="1" customWidth="1"/>
    <col min="6" max="7" width="17.140625" style="1" customWidth="1"/>
    <col min="8" max="8" width="17.85546875" style="23" customWidth="1"/>
    <col min="9" max="10" width="17.140625" style="23" customWidth="1"/>
    <col min="11" max="11" width="17.85546875" style="23" customWidth="1"/>
    <col min="12" max="13" width="17.140625" style="23" customWidth="1"/>
    <col min="14" max="14" width="18" style="23" customWidth="1"/>
    <col min="15" max="16" width="17.28515625" style="23" customWidth="1"/>
    <col min="17" max="17" width="18" style="23" customWidth="1"/>
    <col min="18" max="19" width="17.28515625" style="23" customWidth="1"/>
    <col min="20" max="28" width="18" style="23" bestFit="1" customWidth="1"/>
    <col min="29" max="29" width="18" style="23" customWidth="1"/>
    <col min="30" max="31" width="18" style="23" bestFit="1" customWidth="1"/>
    <col min="32" max="33" width="18" style="23" customWidth="1"/>
    <col min="34" max="34" width="16.85546875" bestFit="1" customWidth="1"/>
  </cols>
  <sheetData>
    <row r="1" spans="1:34" s="20" customFormat="1" ht="38.25" hidden="1" customHeight="1" x14ac:dyDescent="0.25">
      <c r="B1" s="38" t="s">
        <v>245</v>
      </c>
    </row>
    <row r="2" spans="1:34" s="20" customFormat="1" ht="24" hidden="1" customHeight="1" x14ac:dyDescent="0.25">
      <c r="A2" s="19"/>
      <c r="B2" s="24" t="s">
        <v>244</v>
      </c>
    </row>
    <row r="3" spans="1:34" s="2" customFormat="1" ht="45" customHeight="1" x14ac:dyDescent="0.25">
      <c r="A3" s="3"/>
      <c r="B3" s="6" t="s">
        <v>102</v>
      </c>
      <c r="C3" s="32" t="str">
        <f>'Uscite dettaglio missioni'!HE3</f>
        <v>TOTALE SPESE 
PREVENTIVO 2014</v>
      </c>
      <c r="D3" s="32" t="str">
        <f>'Uscite dettaglio missioni'!HF3</f>
        <v>TOTALE SPESE 
PREVENTIVO AGG.  2014</v>
      </c>
      <c r="E3" s="32" t="str">
        <f>'Uscite dettaglio missioni'!HG3</f>
        <v>TOTALE SPESE 
CONSUNTIVO 2014</v>
      </c>
      <c r="F3" s="32" t="str">
        <f>'Uscite dettaglio missioni'!HH3</f>
        <v>TOTALE SPESE 
PREVENTIVO 2015</v>
      </c>
      <c r="G3" s="32" t="str">
        <f>'Uscite dettaglio missioni'!HI3</f>
        <v>TOTALE SPESE 
PREVENTIVO AGG.  2015</v>
      </c>
      <c r="H3" s="32" t="str">
        <f>'Uscite dettaglio missioni'!HJ3</f>
        <v>TOTALE SPESE 
CONSUNTIVO 2015</v>
      </c>
      <c r="I3" s="32" t="str">
        <f>'Uscite dettaglio missioni'!HK3</f>
        <v>TOTALE SPESE 
PREVENTIVO 2016</v>
      </c>
      <c r="J3" s="32" t="str">
        <f>'Uscite dettaglio missioni'!HL3</f>
        <v>TOTALE SPESE 
PREVENTIVO AGG.  2016</v>
      </c>
      <c r="K3" s="32" t="str">
        <f>'Uscite dettaglio missioni'!HM3</f>
        <v>TOTALE SPESE 
CONSUNTIVO 2016</v>
      </c>
      <c r="L3" s="32" t="str">
        <f>'Uscite dettaglio missioni'!HN3</f>
        <v>TOTALE SPESE 
PREVENTIVO 2017</v>
      </c>
      <c r="M3" s="32" t="str">
        <f>'Uscite dettaglio missioni'!HO3</f>
        <v>TOTALE SPESE 
PREVENTIVO AGG.  2017</v>
      </c>
      <c r="N3" s="32" t="str">
        <f>'Uscite dettaglio missioni'!HP3</f>
        <v>TOTALE SPESE 
CONSUNTIVO 2017</v>
      </c>
      <c r="O3" s="32" t="str">
        <f>'Uscite dettaglio missioni'!HQ3</f>
        <v>TOTALE SPESE 
PREVENTIVO 2018</v>
      </c>
      <c r="P3" s="32" t="str">
        <f>'Uscite dettaglio missioni'!HR3</f>
        <v>TOTALE SPESE 
PREVENTIVO AGG. 2018</v>
      </c>
      <c r="Q3" s="32" t="str">
        <f>'Uscite dettaglio missioni'!HS3</f>
        <v>TOTALE SPESE 
CONSUNTIVO 2018</v>
      </c>
      <c r="R3" s="32" t="str">
        <f>'Uscite dettaglio missioni'!HT3</f>
        <v>TOTALE SPESE 
PREVENTIVO 2019</v>
      </c>
      <c r="S3" s="32" t="str">
        <f>'Uscite dettaglio missioni'!HU3</f>
        <v>TOTALE SPESE 
PREVENTIVO AGG.  2019</v>
      </c>
      <c r="T3" s="32" t="str">
        <f>'Uscite dettaglio missioni'!HV3</f>
        <v>TOTALE SPESE 
CONSUNTIVO 2019</v>
      </c>
      <c r="U3" s="32" t="str">
        <f>'Uscite dettaglio missioni'!HW3</f>
        <v>TOTALE SPESE 
PREVENTIVO 2020</v>
      </c>
      <c r="V3" s="32" t="str">
        <f>'Uscite dettaglio missioni'!HX3</f>
        <v>TOTALE SPESE 
PREVENTIVO AGG. 2020</v>
      </c>
      <c r="W3" s="32" t="str">
        <f>'Uscite dettaglio missioni'!HY3</f>
        <v>TOTALE SPESE 
CONSUNTIVO 2020</v>
      </c>
      <c r="X3" s="32" t="str">
        <f>'Uscite dettaglio missioni'!HZ3</f>
        <v>TOTALE SPESE 
PREVENTIVO 2021</v>
      </c>
      <c r="Y3" s="32" t="str">
        <f>'Uscite dettaglio missioni'!IA3</f>
        <v>TOTALE SPESE 
PREVENTIVO AGG. 2021</v>
      </c>
      <c r="Z3" s="32" t="str">
        <f>'Uscite dettaglio missioni'!IB3</f>
        <v>TOTALE SPESE 
CONSUNTIVO 2021</v>
      </c>
      <c r="AA3" s="32" t="str">
        <f>'Uscite dettaglio missioni'!IC3</f>
        <v>TOTALE SPESE 
PREVENTIVO 2022</v>
      </c>
      <c r="AB3" s="32" t="str">
        <f>'Uscite dettaglio missioni'!ID3</f>
        <v>TOTALE SPESE 
PREVENTIVO AGG. 2022</v>
      </c>
      <c r="AC3" s="32" t="str">
        <f>'Uscite dettaglio missioni'!IE3</f>
        <v>TOTALE SPESE 
CONSUNTIVO 2022</v>
      </c>
      <c r="AD3" s="32" t="str">
        <f>'Uscite dettaglio missioni'!IG3</f>
        <v>TOTALE SPESE 
PREVENTIVO AGG. 2023</v>
      </c>
      <c r="AE3" s="32" t="str">
        <f>'Uscite dettaglio missioni'!IG3</f>
        <v>TOTALE SPESE 
PREVENTIVO AGG. 2023</v>
      </c>
      <c r="AF3" s="32" t="str">
        <f>'Uscite dettaglio missioni'!IH3</f>
        <v>TOTALE SPESE 
CONSUNTIVO 2023</v>
      </c>
      <c r="AG3" s="32" t="str">
        <f>'Uscite dettaglio missioni'!II3</f>
        <v>TOTALE SPESE 
PREVENTIVO 2024</v>
      </c>
      <c r="AH3" s="53"/>
    </row>
    <row r="4" spans="1:34" ht="20.100000000000001" customHeight="1" x14ac:dyDescent="0.25">
      <c r="A4" s="5">
        <v>1</v>
      </c>
      <c r="B4" s="7" t="s">
        <v>85</v>
      </c>
      <c r="C4" s="11">
        <f>'Uscite dettaglio missioni'!HE4</f>
        <v>3845669.39</v>
      </c>
      <c r="D4" s="11">
        <f>'Uscite dettaglio missioni'!HF4</f>
        <v>3846329.89</v>
      </c>
      <c r="E4" s="11">
        <f>'Uscite dettaglio missioni'!HG4</f>
        <v>3943235.99</v>
      </c>
      <c r="F4" s="11">
        <f>'Uscite dettaglio missioni'!HH4</f>
        <v>3797835</v>
      </c>
      <c r="G4" s="11">
        <f>'Uscite dettaglio missioni'!HI4</f>
        <v>3837977.08</v>
      </c>
      <c r="H4" s="11">
        <f>'Uscite dettaglio missioni'!HJ4</f>
        <v>3504325.3200000003</v>
      </c>
      <c r="I4" s="11">
        <f>'Uscite dettaglio missioni'!HK4</f>
        <v>4879740.2699999996</v>
      </c>
      <c r="J4" s="11">
        <f>'Uscite dettaglio missioni'!HL4</f>
        <v>3664417.2910000002</v>
      </c>
      <c r="K4" s="11">
        <f>'Uscite dettaglio missioni'!HM4</f>
        <v>3642513.8900000006</v>
      </c>
      <c r="L4" s="11">
        <f>'Uscite dettaglio missioni'!HN4</f>
        <v>3687326</v>
      </c>
      <c r="M4" s="11">
        <f>'Uscite dettaglio missioni'!HO4</f>
        <v>3761323.21</v>
      </c>
      <c r="N4" s="11">
        <f>'Uscite dettaglio missioni'!HP4</f>
        <v>3628107.19</v>
      </c>
      <c r="O4" s="11">
        <f>'Uscite dettaglio missioni'!HQ4</f>
        <v>3532921</v>
      </c>
      <c r="P4" s="11">
        <f>'Uscite dettaglio missioni'!HR4</f>
        <v>3595495.73</v>
      </c>
      <c r="Q4" s="11">
        <f>'Uscite dettaglio missioni'!HS4</f>
        <v>3731795.2900000005</v>
      </c>
      <c r="R4" s="11">
        <f>'Uscite dettaglio missioni'!HT4</f>
        <v>3368324.21</v>
      </c>
      <c r="S4" s="11">
        <f>'Uscite dettaglio missioni'!HU4</f>
        <v>3365676.3000000003</v>
      </c>
      <c r="T4" s="11">
        <f>'Uscite dettaglio missioni'!HV4</f>
        <v>3100503.34</v>
      </c>
      <c r="U4" s="11">
        <f>'Uscite dettaglio missioni'!HW4</f>
        <v>3696475</v>
      </c>
      <c r="V4" s="11">
        <f>'Uscite dettaglio missioni'!HX4</f>
        <v>3525296.46</v>
      </c>
      <c r="W4" s="11">
        <f>'Uscite dettaglio missioni'!HY4</f>
        <v>3692996.75</v>
      </c>
      <c r="X4" s="11">
        <f>'Uscite dettaglio missioni'!HZ4</f>
        <v>3651938</v>
      </c>
      <c r="Y4" s="11">
        <f>'Uscite dettaglio missioni'!IA4</f>
        <v>3701393.6</v>
      </c>
      <c r="Z4" s="11">
        <f>'Uscite dettaglio missioni'!IB4</f>
        <v>3633090.49</v>
      </c>
      <c r="AA4" s="11">
        <f>'Uscite dettaglio missioni'!IC4</f>
        <v>5603525</v>
      </c>
      <c r="AB4" s="11">
        <f>'Uscite dettaglio missioni'!ID4</f>
        <v>3541866.4499999997</v>
      </c>
      <c r="AC4" s="11">
        <f>'Uscite dettaglio missioni'!IE4</f>
        <v>3656798.96</v>
      </c>
      <c r="AD4" s="11">
        <f>'Uscite dettaglio missioni'!IG4</f>
        <v>3910995.85</v>
      </c>
      <c r="AE4" s="11">
        <f>'Uscite dettaglio missioni'!II4</f>
        <v>3918006.17</v>
      </c>
      <c r="AF4" s="11">
        <f>'Uscite dettaglio missioni'!IH4</f>
        <v>4035372.76</v>
      </c>
      <c r="AG4" s="11">
        <f>'Uscite dettaglio missioni'!II4</f>
        <v>3918006.17</v>
      </c>
      <c r="AH4" s="53"/>
    </row>
    <row r="5" spans="1:34" ht="15" customHeight="1" x14ac:dyDescent="0.25">
      <c r="A5" s="5">
        <v>11</v>
      </c>
      <c r="B5" s="8" t="s">
        <v>80</v>
      </c>
      <c r="C5" s="12">
        <f>'Uscite dettaglio missioni'!HE5</f>
        <v>1920000</v>
      </c>
      <c r="D5" s="12">
        <f>'Uscite dettaglio missioni'!HF5</f>
        <v>1920000</v>
      </c>
      <c r="E5" s="12">
        <f>'Uscite dettaglio missioni'!HG5</f>
        <v>2195767.3199999998</v>
      </c>
      <c r="F5" s="12">
        <f>'Uscite dettaglio missioni'!HH5</f>
        <v>1864000</v>
      </c>
      <c r="G5" s="12">
        <f>'Uscite dettaglio missioni'!HI5</f>
        <v>1934650</v>
      </c>
      <c r="H5" s="12">
        <f>'Uscite dettaglio missioni'!HJ5</f>
        <v>1876369.6700000002</v>
      </c>
      <c r="I5" s="12">
        <f>'Uscite dettaglio missioni'!HK5</f>
        <v>2942462.6599999997</v>
      </c>
      <c r="J5" s="12">
        <f>'Uscite dettaglio missioni'!HL5</f>
        <v>1870800</v>
      </c>
      <c r="K5" s="12">
        <f>'Uscite dettaglio missioni'!HM5</f>
        <v>1838181.77</v>
      </c>
      <c r="L5" s="12">
        <f>'Uscite dettaglio missioni'!HN5</f>
        <v>1851300</v>
      </c>
      <c r="M5" s="12">
        <f>'Uscite dettaglio missioni'!HO5</f>
        <v>1851300</v>
      </c>
      <c r="N5" s="12">
        <f>'Uscite dettaglio missioni'!HP5</f>
        <v>1859433.13</v>
      </c>
      <c r="O5" s="12">
        <f>'Uscite dettaglio missioni'!HQ5</f>
        <v>1758179</v>
      </c>
      <c r="P5" s="12">
        <f>'Uscite dettaglio missioni'!HR5</f>
        <v>1758179</v>
      </c>
      <c r="Q5" s="12">
        <f>'Uscite dettaglio missioni'!HS5</f>
        <v>1924394.84</v>
      </c>
      <c r="R5" s="12">
        <f>'Uscite dettaglio missioni'!HT5</f>
        <v>1746890</v>
      </c>
      <c r="S5" s="12">
        <f>'Uscite dettaglio missioni'!HU5</f>
        <v>1746890</v>
      </c>
      <c r="T5" s="12">
        <f>'Uscite dettaglio missioni'!HV5</f>
        <v>1686510.3499999999</v>
      </c>
      <c r="U5" s="12">
        <f>'Uscite dettaglio missioni'!HW5</f>
        <v>1872431</v>
      </c>
      <c r="V5" s="12">
        <f>'Uscite dettaglio missioni'!HX5</f>
        <v>1783537</v>
      </c>
      <c r="W5" s="12">
        <f>'Uscite dettaglio missioni'!HY5</f>
        <v>1909246.67</v>
      </c>
      <c r="X5" s="12">
        <f>'Uscite dettaglio missioni'!HZ5</f>
        <v>1831060</v>
      </c>
      <c r="Y5" s="12">
        <f>'Uscite dettaglio missioni'!IA5</f>
        <v>1847399.6</v>
      </c>
      <c r="Z5" s="12">
        <f>'Uscite dettaglio missioni'!IB5</f>
        <v>2028913.2800000003</v>
      </c>
      <c r="AA5" s="12">
        <f>'Uscite dettaglio missioni'!IC5</f>
        <v>1873134</v>
      </c>
      <c r="AB5" s="12">
        <f>'Uscite dettaglio missioni'!ID5</f>
        <v>1812000</v>
      </c>
      <c r="AC5" s="12">
        <f>'Uscite dettaglio missioni'!IE5</f>
        <v>2041976.92</v>
      </c>
      <c r="AD5" s="12">
        <f>'Uscite dettaglio missioni'!IG5</f>
        <v>2012155.62</v>
      </c>
      <c r="AE5" s="12">
        <f>'Uscite dettaglio missioni'!II5</f>
        <v>1900700</v>
      </c>
      <c r="AF5" s="12">
        <f>'Uscite dettaglio missioni'!IH5</f>
        <v>2149963.69</v>
      </c>
      <c r="AG5" s="12">
        <f>'Uscite dettaglio missioni'!II5</f>
        <v>1900700</v>
      </c>
      <c r="AH5" s="53"/>
    </row>
    <row r="6" spans="1:34" ht="15.75" x14ac:dyDescent="0.25">
      <c r="A6" s="5">
        <v>1101</v>
      </c>
      <c r="B6" s="9" t="s">
        <v>0</v>
      </c>
      <c r="C6" s="13">
        <f>'Uscite dettaglio missioni'!HE6</f>
        <v>1920000</v>
      </c>
      <c r="D6" s="13">
        <f>'Uscite dettaglio missioni'!HF6</f>
        <v>1920000</v>
      </c>
      <c r="E6" s="13">
        <f>'Uscite dettaglio missioni'!HG6</f>
        <v>2105691.3199999998</v>
      </c>
      <c r="F6" s="13">
        <f>'Uscite dettaglio missioni'!HH6</f>
        <v>1864000</v>
      </c>
      <c r="G6" s="13">
        <f>'Uscite dettaglio missioni'!HI6</f>
        <v>1923700</v>
      </c>
      <c r="H6" s="13">
        <f>'Uscite dettaglio missioni'!HJ6</f>
        <v>1870894.6700000002</v>
      </c>
      <c r="I6" s="13">
        <f>'Uscite dettaglio missioni'!HK6</f>
        <v>2942462.6599999997</v>
      </c>
      <c r="J6" s="13">
        <f>'Uscite dettaglio missioni'!HL6</f>
        <v>1870800</v>
      </c>
      <c r="K6" s="13">
        <f>'Uscite dettaglio missioni'!HM6</f>
        <v>1838181.77</v>
      </c>
      <c r="L6" s="13">
        <f>'Uscite dettaglio missioni'!HN6</f>
        <v>1851300</v>
      </c>
      <c r="M6" s="13">
        <f>'Uscite dettaglio missioni'!HO6</f>
        <v>1851300</v>
      </c>
      <c r="N6" s="13">
        <f>'Uscite dettaglio missioni'!HP6</f>
        <v>1859433.13</v>
      </c>
      <c r="O6" s="13">
        <f>'Uscite dettaglio missioni'!HQ6</f>
        <v>1758179</v>
      </c>
      <c r="P6" s="13">
        <f>'Uscite dettaglio missioni'!HR6</f>
        <v>1758179</v>
      </c>
      <c r="Q6" s="13">
        <f>'Uscite dettaglio missioni'!HS6</f>
        <v>1897703.3900000001</v>
      </c>
      <c r="R6" s="13">
        <f>'Uscite dettaglio missioni'!HT6</f>
        <v>1746890</v>
      </c>
      <c r="S6" s="13">
        <f>'Uscite dettaglio missioni'!HU6</f>
        <v>1746890</v>
      </c>
      <c r="T6" s="13">
        <f>'Uscite dettaglio missioni'!HV6</f>
        <v>1686510.3499999999</v>
      </c>
      <c r="U6" s="13">
        <f>'Uscite dettaglio missioni'!HW6</f>
        <v>1872431</v>
      </c>
      <c r="V6" s="13">
        <f>'Uscite dettaglio missioni'!HX6</f>
        <v>1783537</v>
      </c>
      <c r="W6" s="13">
        <f>'Uscite dettaglio missioni'!HY6</f>
        <v>1909246.67</v>
      </c>
      <c r="X6" s="13">
        <f>'Uscite dettaglio missioni'!HZ6</f>
        <v>1831060</v>
      </c>
      <c r="Y6" s="13">
        <f>'Uscite dettaglio missioni'!IA6</f>
        <v>1835060</v>
      </c>
      <c r="Z6" s="13">
        <f>'Uscite dettaglio missioni'!IB6</f>
        <v>2016562.7400000002</v>
      </c>
      <c r="AA6" s="13">
        <f>'Uscite dettaglio missioni'!IC6</f>
        <v>1861034</v>
      </c>
      <c r="AB6" s="13">
        <f>'Uscite dettaglio missioni'!ID6</f>
        <v>1812000</v>
      </c>
      <c r="AC6" s="13">
        <v>1980841.61</v>
      </c>
      <c r="AD6" s="13">
        <f>'Uscite dettaglio missioni'!IG6</f>
        <v>1997419.51</v>
      </c>
      <c r="AE6" s="13">
        <f>'Uscite dettaglio missioni'!II6</f>
        <v>1900700</v>
      </c>
      <c r="AF6" s="13">
        <v>1980841.61</v>
      </c>
      <c r="AG6" s="13">
        <v>1980841.61</v>
      </c>
      <c r="AH6" s="53"/>
    </row>
    <row r="7" spans="1:34" ht="15.75" x14ac:dyDescent="0.25">
      <c r="A7" s="5">
        <v>1103</v>
      </c>
      <c r="B7" s="9" t="s">
        <v>1</v>
      </c>
      <c r="C7" s="13">
        <f>'Uscite dettaglio missioni'!HE7</f>
        <v>0</v>
      </c>
      <c r="D7" s="13">
        <f>'Uscite dettaglio missioni'!HF7</f>
        <v>0</v>
      </c>
      <c r="E7" s="13">
        <f>'Uscite dettaglio missioni'!HG7</f>
        <v>90076</v>
      </c>
      <c r="F7" s="13">
        <f>'Uscite dettaglio missioni'!HH7</f>
        <v>0</v>
      </c>
      <c r="G7" s="13">
        <f>'Uscite dettaglio missioni'!HI7</f>
        <v>10950</v>
      </c>
      <c r="H7" s="13">
        <f>'Uscite dettaglio missioni'!HJ7</f>
        <v>5475</v>
      </c>
      <c r="I7" s="13">
        <f>'Uscite dettaglio missioni'!HK7</f>
        <v>0</v>
      </c>
      <c r="J7" s="13">
        <f>'Uscite dettaglio missioni'!HL7</f>
        <v>0</v>
      </c>
      <c r="K7" s="13">
        <f>'Uscite dettaglio missioni'!HM7</f>
        <v>0</v>
      </c>
      <c r="L7" s="13">
        <f>'Uscite dettaglio missioni'!HN7</f>
        <v>0</v>
      </c>
      <c r="M7" s="13">
        <f>'Uscite dettaglio missioni'!HO7</f>
        <v>0</v>
      </c>
      <c r="N7" s="13">
        <f>'Uscite dettaglio missioni'!HP7</f>
        <v>0</v>
      </c>
      <c r="O7" s="13">
        <f>'Uscite dettaglio missioni'!HQ7</f>
        <v>0</v>
      </c>
      <c r="P7" s="13">
        <f>'Uscite dettaglio missioni'!HR7</f>
        <v>0</v>
      </c>
      <c r="Q7" s="13">
        <f>'Uscite dettaglio missioni'!HS7</f>
        <v>26691.45</v>
      </c>
      <c r="R7" s="13">
        <f>'Uscite dettaglio missioni'!HT7</f>
        <v>0</v>
      </c>
      <c r="S7" s="13">
        <f>'Uscite dettaglio missioni'!HU7</f>
        <v>0</v>
      </c>
      <c r="T7" s="13">
        <f>'Uscite dettaglio missioni'!HV7</f>
        <v>0</v>
      </c>
      <c r="U7" s="13">
        <f>'Uscite dettaglio missioni'!HW7</f>
        <v>0</v>
      </c>
      <c r="V7" s="13">
        <f>'Uscite dettaglio missioni'!HX7</f>
        <v>0</v>
      </c>
      <c r="W7" s="13">
        <f>'Uscite dettaglio missioni'!HY7</f>
        <v>0</v>
      </c>
      <c r="X7" s="13">
        <f>'Uscite dettaglio missioni'!HZ7</f>
        <v>0</v>
      </c>
      <c r="Y7" s="13">
        <f>'Uscite dettaglio missioni'!IA7</f>
        <v>12339.600000000002</v>
      </c>
      <c r="Z7" s="13">
        <f>'Uscite dettaglio missioni'!IB7</f>
        <v>12350.54</v>
      </c>
      <c r="AA7" s="13">
        <f>'Uscite dettaglio missioni'!IC7</f>
        <v>12100</v>
      </c>
      <c r="AB7" s="13">
        <f>'Uscite dettaglio missioni'!ID7</f>
        <v>0</v>
      </c>
      <c r="AC7" s="13">
        <v>61135.31</v>
      </c>
      <c r="AD7" s="13">
        <f>'Uscite dettaglio missioni'!IG7</f>
        <v>14736.11</v>
      </c>
      <c r="AE7" s="13">
        <f>'Uscite dettaglio missioni'!II7</f>
        <v>0</v>
      </c>
      <c r="AF7" s="13">
        <v>61135.31</v>
      </c>
      <c r="AG7" s="13">
        <v>61135.31</v>
      </c>
      <c r="AH7" s="53"/>
    </row>
    <row r="8" spans="1:34" ht="15" customHeight="1" x14ac:dyDescent="0.25">
      <c r="A8" s="5">
        <v>12</v>
      </c>
      <c r="B8" s="8" t="s">
        <v>81</v>
      </c>
      <c r="C8" s="12">
        <f>'Uscite dettaglio missioni'!HE8</f>
        <v>1125500</v>
      </c>
      <c r="D8" s="12">
        <f>'Uscite dettaglio missioni'!HF8</f>
        <v>1125500</v>
      </c>
      <c r="E8" s="12">
        <f>'Uscite dettaglio missioni'!HG8</f>
        <v>1000896.18</v>
      </c>
      <c r="F8" s="12">
        <f>'Uscite dettaglio missioni'!HH8</f>
        <v>1032800</v>
      </c>
      <c r="G8" s="12">
        <f>'Uscite dettaglio missioni'!HI8</f>
        <v>1013300</v>
      </c>
      <c r="H8" s="12">
        <f>'Uscite dettaglio missioni'!HJ8</f>
        <v>904835.53</v>
      </c>
      <c r="I8" s="12">
        <f>'Uscite dettaglio missioni'!HK8</f>
        <v>1029835.41</v>
      </c>
      <c r="J8" s="12">
        <f>'Uscite dettaglio missioni'!HL8</f>
        <v>918600</v>
      </c>
      <c r="K8" s="12">
        <f>'Uscite dettaglio missioni'!HM8</f>
        <v>913327.92000000016</v>
      </c>
      <c r="L8" s="12">
        <f>'Uscite dettaglio missioni'!HN8</f>
        <v>950595</v>
      </c>
      <c r="M8" s="12">
        <f>'Uscite dettaglio missioni'!HO8</f>
        <v>955970</v>
      </c>
      <c r="N8" s="12">
        <f>'Uscite dettaglio missioni'!HP8</f>
        <v>902069.21</v>
      </c>
      <c r="O8" s="12">
        <f>'Uscite dettaglio missioni'!HQ8</f>
        <v>877968</v>
      </c>
      <c r="P8" s="12">
        <f>'Uscite dettaglio missioni'!HR8</f>
        <v>877968</v>
      </c>
      <c r="Q8" s="12">
        <f>'Uscite dettaglio missioni'!HS8</f>
        <v>927200.84000000008</v>
      </c>
      <c r="R8" s="12">
        <f>'Uscite dettaglio missioni'!HT8</f>
        <v>860440</v>
      </c>
      <c r="S8" s="12">
        <f>'Uscite dettaglio missioni'!HU8</f>
        <v>871700</v>
      </c>
      <c r="T8" s="12">
        <f>'Uscite dettaglio missioni'!HV8</f>
        <v>766172.04999999993</v>
      </c>
      <c r="U8" s="12">
        <f>'Uscite dettaglio missioni'!HW8</f>
        <v>922243</v>
      </c>
      <c r="V8" s="12">
        <f>'Uscite dettaglio missioni'!HX8</f>
        <v>875000</v>
      </c>
      <c r="W8" s="12">
        <f>'Uscite dettaglio missioni'!HY8</f>
        <v>920406.83</v>
      </c>
      <c r="X8" s="12">
        <f>'Uscite dettaglio missioni'!HZ8</f>
        <v>902000</v>
      </c>
      <c r="Y8" s="12">
        <f>'Uscite dettaglio missioni'!IA8</f>
        <v>902000</v>
      </c>
      <c r="Z8" s="12">
        <f>'Uscite dettaglio missioni'!IB8</f>
        <v>833145.44</v>
      </c>
      <c r="AA8" s="12">
        <f>'Uscite dettaglio missioni'!IC8</f>
        <v>1004249.7</v>
      </c>
      <c r="AB8" s="12">
        <f>'Uscite dettaglio missioni'!ID8</f>
        <v>949900</v>
      </c>
      <c r="AC8" s="12">
        <f>'Uscite dettaglio missioni'!IE8</f>
        <v>869687.05</v>
      </c>
      <c r="AD8" s="12">
        <f>'Uscite dettaglio missioni'!IG8</f>
        <v>951060</v>
      </c>
      <c r="AE8" s="12">
        <f>'Uscite dettaglio missioni'!II8</f>
        <v>1100300</v>
      </c>
      <c r="AF8" s="12">
        <f>'Uscite dettaglio missioni'!IH8</f>
        <v>927244.64</v>
      </c>
      <c r="AG8" s="12">
        <f>'Uscite dettaglio missioni'!II8</f>
        <v>1100300</v>
      </c>
      <c r="AH8" s="53"/>
    </row>
    <row r="9" spans="1:34" ht="15.75" x14ac:dyDescent="0.25">
      <c r="A9" s="5">
        <v>1201</v>
      </c>
      <c r="B9" s="9" t="s">
        <v>2</v>
      </c>
      <c r="C9" s="13">
        <f>'Uscite dettaglio missioni'!HE9</f>
        <v>304000</v>
      </c>
      <c r="D9" s="13">
        <f>'Uscite dettaglio missioni'!HF9</f>
        <v>304000</v>
      </c>
      <c r="E9" s="13">
        <f>'Uscite dettaglio missioni'!HG9</f>
        <v>270902.08</v>
      </c>
      <c r="F9" s="13">
        <f>'Uscite dettaglio missioni'!HH9</f>
        <v>280000</v>
      </c>
      <c r="G9" s="13">
        <f>'Uscite dettaglio missioni'!HI9</f>
        <v>300000</v>
      </c>
      <c r="H9" s="13">
        <f>'Uscite dettaglio missioni'!HJ9</f>
        <v>257709.57</v>
      </c>
      <c r="I9" s="13">
        <f>'Uscite dettaglio missioni'!HK9</f>
        <v>277850.88</v>
      </c>
      <c r="J9" s="13">
        <f>'Uscite dettaglio missioni'!HL9</f>
        <v>258000</v>
      </c>
      <c r="K9" s="13">
        <f>'Uscite dettaglio missioni'!HM9</f>
        <v>252869.44</v>
      </c>
      <c r="L9" s="13">
        <f>'Uscite dettaglio missioni'!HN9</f>
        <v>254000</v>
      </c>
      <c r="M9" s="13">
        <f>'Uscite dettaglio missioni'!HO9</f>
        <v>254000</v>
      </c>
      <c r="N9" s="13">
        <f>'Uscite dettaglio missioni'!HP9</f>
        <v>246339.04</v>
      </c>
      <c r="O9" s="13">
        <f>'Uscite dettaglio missioni'!HQ9</f>
        <v>236173</v>
      </c>
      <c r="P9" s="13">
        <f>'Uscite dettaglio missioni'!HR9</f>
        <v>236173</v>
      </c>
      <c r="Q9" s="13">
        <f>'Uscite dettaglio missioni'!HS9</f>
        <v>248402.63</v>
      </c>
      <c r="R9" s="13">
        <f>'Uscite dettaglio missioni'!HT9</f>
        <v>234700</v>
      </c>
      <c r="S9" s="13">
        <f>'Uscite dettaglio missioni'!HU9</f>
        <v>234700</v>
      </c>
      <c r="T9" s="13">
        <f>'Uscite dettaglio missioni'!HV9</f>
        <v>217987.07</v>
      </c>
      <c r="U9" s="13">
        <f>'Uscite dettaglio missioni'!HW9</f>
        <v>251521</v>
      </c>
      <c r="V9" s="13">
        <f>'Uscite dettaglio missioni'!HX9</f>
        <v>230000</v>
      </c>
      <c r="W9" s="13">
        <f>'Uscite dettaglio missioni'!HY9</f>
        <v>258936.47999999998</v>
      </c>
      <c r="X9" s="13">
        <f>'Uscite dettaglio missioni'!HZ9</f>
        <v>246000</v>
      </c>
      <c r="Y9" s="13">
        <f>'Uscite dettaglio missioni'!IA9</f>
        <v>246000</v>
      </c>
      <c r="Z9" s="13">
        <f>'Uscite dettaglio missioni'!IB9</f>
        <v>228910.22</v>
      </c>
      <c r="AA9" s="13">
        <f>'Uscite dettaglio missioni'!IC9</f>
        <v>271449.7</v>
      </c>
      <c r="AB9" s="13">
        <f>'Uscite dettaglio missioni'!ID9</f>
        <v>266000</v>
      </c>
      <c r="AC9" s="13">
        <v>223789.15</v>
      </c>
      <c r="AD9" s="13">
        <f>'Uscite dettaglio missioni'!IG9</f>
        <v>242710</v>
      </c>
      <c r="AE9" s="13">
        <f>'Uscite dettaglio missioni'!II9</f>
        <v>310000</v>
      </c>
      <c r="AF9" s="13">
        <v>223789.15</v>
      </c>
      <c r="AG9" s="13">
        <v>223789.15</v>
      </c>
      <c r="AH9" s="53"/>
    </row>
    <row r="10" spans="1:34" ht="15.75" x14ac:dyDescent="0.25">
      <c r="A10" s="5">
        <v>1202</v>
      </c>
      <c r="B10" s="9" t="s">
        <v>3</v>
      </c>
      <c r="C10" s="13">
        <f>'Uscite dettaglio missioni'!HE10</f>
        <v>801000</v>
      </c>
      <c r="D10" s="13">
        <f>'Uscite dettaglio missioni'!HF10</f>
        <v>801000</v>
      </c>
      <c r="E10" s="13">
        <f>'Uscite dettaglio missioni'!HG10</f>
        <v>716955.42</v>
      </c>
      <c r="F10" s="13">
        <f>'Uscite dettaglio missioni'!HH10</f>
        <v>740000</v>
      </c>
      <c r="G10" s="13">
        <f>'Uscite dettaglio missioni'!HI10</f>
        <v>700000</v>
      </c>
      <c r="H10" s="13">
        <f>'Uscite dettaglio missioni'!HJ10</f>
        <v>634642.46</v>
      </c>
      <c r="I10" s="13">
        <f>'Uscite dettaglio missioni'!HK10</f>
        <v>739184.53</v>
      </c>
      <c r="J10" s="13">
        <f>'Uscite dettaglio missioni'!HL10</f>
        <v>647800</v>
      </c>
      <c r="K10" s="13">
        <f>'Uscite dettaglio missioni'!HM10</f>
        <v>648419.92000000004</v>
      </c>
      <c r="L10" s="13">
        <f>'Uscite dettaglio missioni'!HN10</f>
        <v>683995</v>
      </c>
      <c r="M10" s="13">
        <f>'Uscite dettaglio missioni'!HO10</f>
        <v>689370</v>
      </c>
      <c r="N10" s="13">
        <f>'Uscite dettaglio missioni'!HP10</f>
        <v>644941.96</v>
      </c>
      <c r="O10" s="13">
        <f>'Uscite dettaglio missioni'!HQ10</f>
        <v>629795</v>
      </c>
      <c r="P10" s="13">
        <f>'Uscite dettaglio missioni'!HR10</f>
        <v>629795</v>
      </c>
      <c r="Q10" s="13">
        <f>'Uscite dettaglio missioni'!HS10</f>
        <v>672023.56</v>
      </c>
      <c r="R10" s="13">
        <f>'Uscite dettaglio missioni'!HT10</f>
        <v>625740</v>
      </c>
      <c r="S10" s="13">
        <f>'Uscite dettaglio missioni'!HU10</f>
        <v>634000</v>
      </c>
      <c r="T10" s="13">
        <f>'Uscite dettaglio missioni'!HV10</f>
        <v>544990.66</v>
      </c>
      <c r="U10" s="13">
        <f>'Uscite dettaglio missioni'!HW10</f>
        <v>670722</v>
      </c>
      <c r="V10" s="13">
        <f>'Uscite dettaglio missioni'!HX10</f>
        <v>640000</v>
      </c>
      <c r="W10" s="13">
        <f>'Uscite dettaglio missioni'!HY10</f>
        <v>654478.26</v>
      </c>
      <c r="X10" s="13">
        <f>'Uscite dettaglio missioni'!HZ10</f>
        <v>656000</v>
      </c>
      <c r="Y10" s="13">
        <f>'Uscite dettaglio missioni'!IA10</f>
        <v>656000</v>
      </c>
      <c r="Z10" s="13">
        <f>'Uscite dettaglio missioni'!IB10</f>
        <v>592954.31999999995</v>
      </c>
      <c r="AA10" s="13">
        <f>'Uscite dettaglio missioni'!IC10</f>
        <v>721000</v>
      </c>
      <c r="AB10" s="13">
        <f>'Uscite dettaglio missioni'!ID10</f>
        <v>670000</v>
      </c>
      <c r="AC10" s="13">
        <v>632302.14</v>
      </c>
      <c r="AD10" s="13">
        <f>'Uscite dettaglio missioni'!IG10</f>
        <v>694350</v>
      </c>
      <c r="AE10" s="13">
        <f>'Uscite dettaglio missioni'!II10</f>
        <v>775300</v>
      </c>
      <c r="AF10" s="13">
        <v>632302.14</v>
      </c>
      <c r="AG10" s="13">
        <v>632302.14</v>
      </c>
      <c r="AH10" s="53"/>
    </row>
    <row r="11" spans="1:34" ht="15.75" x14ac:dyDescent="0.25">
      <c r="A11" s="5">
        <v>1203</v>
      </c>
      <c r="B11" s="9" t="s">
        <v>4</v>
      </c>
      <c r="C11" s="13">
        <f>'Uscite dettaglio missioni'!HE11</f>
        <v>20500</v>
      </c>
      <c r="D11" s="13">
        <f>'Uscite dettaglio missioni'!HF11</f>
        <v>20500</v>
      </c>
      <c r="E11" s="13">
        <f>'Uscite dettaglio missioni'!HG11</f>
        <v>13038.68</v>
      </c>
      <c r="F11" s="13">
        <f>'Uscite dettaglio missioni'!HH11</f>
        <v>12800</v>
      </c>
      <c r="G11" s="13">
        <f>'Uscite dettaglio missioni'!HI11</f>
        <v>13300</v>
      </c>
      <c r="H11" s="13">
        <f>'Uscite dettaglio missioni'!HJ11</f>
        <v>12483.5</v>
      </c>
      <c r="I11" s="13">
        <f>'Uscite dettaglio missioni'!HK11</f>
        <v>12800</v>
      </c>
      <c r="J11" s="13">
        <f>'Uscite dettaglio missioni'!HL11</f>
        <v>12800</v>
      </c>
      <c r="K11" s="13">
        <f>'Uscite dettaglio missioni'!HM11</f>
        <v>12038.56</v>
      </c>
      <c r="L11" s="13">
        <f>'Uscite dettaglio missioni'!HN11</f>
        <v>12600</v>
      </c>
      <c r="M11" s="13">
        <f>'Uscite dettaglio missioni'!HO11</f>
        <v>12600</v>
      </c>
      <c r="N11" s="13">
        <f>'Uscite dettaglio missioni'!HP11</f>
        <v>10788.21</v>
      </c>
      <c r="O11" s="13">
        <f>'Uscite dettaglio missioni'!HQ11</f>
        <v>12000</v>
      </c>
      <c r="P11" s="13">
        <f>'Uscite dettaglio missioni'!HR11</f>
        <v>12000</v>
      </c>
      <c r="Q11" s="13">
        <f>'Uscite dettaglio missioni'!HS11</f>
        <v>6774.65</v>
      </c>
      <c r="R11" s="13">
        <f>'Uscite dettaglio missioni'!HT11</f>
        <v>0</v>
      </c>
      <c r="S11" s="13">
        <f>'Uscite dettaglio missioni'!HU11</f>
        <v>3000</v>
      </c>
      <c r="T11" s="13">
        <f>'Uscite dettaglio missioni'!HV11</f>
        <v>3194.32</v>
      </c>
      <c r="U11" s="13">
        <f>'Uscite dettaglio missioni'!HW11</f>
        <v>0</v>
      </c>
      <c r="V11" s="13">
        <f>'Uscite dettaglio missioni'!HX11</f>
        <v>5000</v>
      </c>
      <c r="W11" s="13">
        <f>'Uscite dettaglio missioni'!HY11</f>
        <v>6992.09</v>
      </c>
      <c r="X11" s="13">
        <f>'Uscite dettaglio missioni'!HZ11</f>
        <v>0</v>
      </c>
      <c r="Y11" s="13">
        <f>'Uscite dettaglio missioni'!IA11</f>
        <v>0</v>
      </c>
      <c r="Z11" s="13">
        <f>'Uscite dettaglio missioni'!IB11</f>
        <v>11280.9</v>
      </c>
      <c r="AA11" s="13">
        <f>'Uscite dettaglio missioni'!IC11</f>
        <v>11800</v>
      </c>
      <c r="AB11" s="13">
        <f>'Uscite dettaglio missioni'!ID11</f>
        <v>13900</v>
      </c>
      <c r="AC11" s="13">
        <v>13595.76</v>
      </c>
      <c r="AD11" s="13">
        <f>'Uscite dettaglio missioni'!IG11</f>
        <v>14000</v>
      </c>
      <c r="AE11" s="13">
        <f>'Uscite dettaglio missioni'!II11</f>
        <v>15000</v>
      </c>
      <c r="AF11" s="13">
        <v>13595.76</v>
      </c>
      <c r="AG11" s="13">
        <v>13595.76</v>
      </c>
      <c r="AH11" s="53"/>
    </row>
    <row r="12" spans="1:34" ht="15" customHeight="1" x14ac:dyDescent="0.25">
      <c r="A12" s="5">
        <v>13</v>
      </c>
      <c r="B12" s="8" t="s">
        <v>82</v>
      </c>
      <c r="C12" s="12">
        <f>'Uscite dettaglio missioni'!HE12</f>
        <v>730000</v>
      </c>
      <c r="D12" s="12">
        <f>'Uscite dettaglio missioni'!HF12</f>
        <v>730000</v>
      </c>
      <c r="E12" s="12">
        <f>'Uscite dettaglio missioni'!HG12</f>
        <v>670977.25</v>
      </c>
      <c r="F12" s="12">
        <f>'Uscite dettaglio missioni'!HH12</f>
        <v>717500</v>
      </c>
      <c r="G12" s="12">
        <f>'Uscite dettaglio missioni'!HI12</f>
        <v>737500</v>
      </c>
      <c r="H12" s="12">
        <f>'Uscite dettaglio missioni'!HJ12</f>
        <v>673159.53</v>
      </c>
      <c r="I12" s="12">
        <f>'Uscite dettaglio missioni'!HK12</f>
        <v>727496.62</v>
      </c>
      <c r="J12" s="12">
        <f>'Uscite dettaglio missioni'!HL12</f>
        <v>673244</v>
      </c>
      <c r="K12" s="12">
        <f>'Uscite dettaglio missioni'!HM12</f>
        <v>659704.12</v>
      </c>
      <c r="L12" s="12">
        <f>'Uscite dettaglio missioni'!HN12</f>
        <v>663000</v>
      </c>
      <c r="M12" s="12">
        <f>'Uscite dettaglio missioni'!HO12</f>
        <v>663000</v>
      </c>
      <c r="N12" s="12">
        <f>'Uscite dettaglio missioni'!HP12</f>
        <v>637777.68000000005</v>
      </c>
      <c r="O12" s="12">
        <f>'Uscite dettaglio missioni'!HQ12</f>
        <v>640158</v>
      </c>
      <c r="P12" s="12">
        <f>'Uscite dettaglio missioni'!HR12</f>
        <v>640158</v>
      </c>
      <c r="Q12" s="12">
        <f>'Uscite dettaglio missioni'!HS12</f>
        <v>644447.80000000005</v>
      </c>
      <c r="R12" s="12">
        <f>'Uscite dettaglio missioni'!HT12</f>
        <v>634594.19999999995</v>
      </c>
      <c r="S12" s="12">
        <f>'Uscite dettaglio missioni'!HU12</f>
        <v>634594.19999999995</v>
      </c>
      <c r="T12" s="12">
        <f>'Uscite dettaglio missioni'!HV12</f>
        <v>574050.0199999999</v>
      </c>
      <c r="U12" s="12">
        <f>'Uscite dettaglio missioni'!HW12</f>
        <v>683326</v>
      </c>
      <c r="V12" s="12">
        <f>'Uscite dettaglio missioni'!HX12</f>
        <v>625415</v>
      </c>
      <c r="W12" s="12">
        <f>'Uscite dettaglio missioni'!HY12</f>
        <v>677021.31</v>
      </c>
      <c r="X12" s="12">
        <f>'Uscite dettaglio missioni'!HZ12</f>
        <v>698650</v>
      </c>
      <c r="Y12" s="12">
        <f>'Uscite dettaglio missioni'!IA12</f>
        <v>698650</v>
      </c>
      <c r="Z12" s="12">
        <f>'Uscite dettaglio missioni'!IB12</f>
        <v>582946.87</v>
      </c>
      <c r="AA12" s="12">
        <f>'Uscite dettaglio missioni'!IC12</f>
        <v>551565</v>
      </c>
      <c r="AB12" s="12">
        <f>'Uscite dettaglio missioni'!ID12</f>
        <v>637360</v>
      </c>
      <c r="AC12" s="12">
        <f>'Uscite dettaglio missioni'!IE12</f>
        <v>635163.53</v>
      </c>
      <c r="AD12" s="12">
        <f>'Uscite dettaglio missioni'!IG12</f>
        <v>717775.33</v>
      </c>
      <c r="AE12" s="12">
        <f>'Uscite dettaglio missioni'!II12</f>
        <v>712100</v>
      </c>
      <c r="AF12" s="12">
        <f>'Uscite dettaglio missioni'!IH12</f>
        <v>701994.25</v>
      </c>
      <c r="AG12" s="12">
        <f>'Uscite dettaglio missioni'!II12</f>
        <v>712100</v>
      </c>
      <c r="AH12" s="53"/>
    </row>
    <row r="13" spans="1:34" ht="15.75" x14ac:dyDescent="0.25">
      <c r="A13" s="5">
        <v>1301</v>
      </c>
      <c r="B13" s="9" t="s">
        <v>5</v>
      </c>
      <c r="C13" s="13">
        <f>'Uscite dettaglio missioni'!HE13</f>
        <v>730000</v>
      </c>
      <c r="D13" s="13">
        <f>'Uscite dettaglio missioni'!HF13</f>
        <v>730000</v>
      </c>
      <c r="E13" s="13">
        <f>'Uscite dettaglio missioni'!HG13</f>
        <v>670977.25</v>
      </c>
      <c r="F13" s="13">
        <f>'Uscite dettaglio missioni'!HH13</f>
        <v>717500</v>
      </c>
      <c r="G13" s="13">
        <f>'Uscite dettaglio missioni'!HI13</f>
        <v>737500</v>
      </c>
      <c r="H13" s="13">
        <f>'Uscite dettaglio missioni'!HJ13</f>
        <v>673159.53</v>
      </c>
      <c r="I13" s="13">
        <f>'Uscite dettaglio missioni'!HK13</f>
        <v>727496.62</v>
      </c>
      <c r="J13" s="13">
        <f>'Uscite dettaglio missioni'!HL13</f>
        <v>673244</v>
      </c>
      <c r="K13" s="13">
        <f>'Uscite dettaglio missioni'!HM13</f>
        <v>659704.12</v>
      </c>
      <c r="L13" s="13">
        <f>'Uscite dettaglio missioni'!HN13</f>
        <v>663000</v>
      </c>
      <c r="M13" s="13">
        <f>'Uscite dettaglio missioni'!HO13</f>
        <v>663000</v>
      </c>
      <c r="N13" s="13">
        <f>'Uscite dettaglio missioni'!HP13</f>
        <v>637777.68000000005</v>
      </c>
      <c r="O13" s="13">
        <f>'Uscite dettaglio missioni'!HQ13</f>
        <v>640158</v>
      </c>
      <c r="P13" s="13">
        <f>'Uscite dettaglio missioni'!HR13</f>
        <v>640158</v>
      </c>
      <c r="Q13" s="13">
        <f>'Uscite dettaglio missioni'!HS13</f>
        <v>644447.80000000005</v>
      </c>
      <c r="R13" s="13">
        <f>'Uscite dettaglio missioni'!HT13</f>
        <v>634594.19999999995</v>
      </c>
      <c r="S13" s="13">
        <f>'Uscite dettaglio missioni'!HU13</f>
        <v>634594.19999999995</v>
      </c>
      <c r="T13" s="13">
        <f>'Uscite dettaglio missioni'!HV13</f>
        <v>574050.0199999999</v>
      </c>
      <c r="U13" s="13">
        <f>'Uscite dettaglio missioni'!HW13</f>
        <v>683326</v>
      </c>
      <c r="V13" s="13">
        <f>'Uscite dettaglio missioni'!HX13</f>
        <v>625415</v>
      </c>
      <c r="W13" s="13">
        <f>'Uscite dettaglio missioni'!HY13</f>
        <v>677021.31</v>
      </c>
      <c r="X13" s="13">
        <f>'Uscite dettaglio missioni'!HZ13</f>
        <v>698650</v>
      </c>
      <c r="Y13" s="13">
        <f>'Uscite dettaglio missioni'!IA13</f>
        <v>698650</v>
      </c>
      <c r="Z13" s="13">
        <f>'Uscite dettaglio missioni'!IB13</f>
        <v>582946.87</v>
      </c>
      <c r="AA13" s="13">
        <f>'Uscite dettaglio missioni'!IC13</f>
        <v>551565</v>
      </c>
      <c r="AB13" s="13">
        <f>'Uscite dettaglio missioni'!ID13</f>
        <v>637360</v>
      </c>
      <c r="AC13" s="13">
        <v>635163.53</v>
      </c>
      <c r="AD13" s="13">
        <f>'Uscite dettaglio missioni'!IG13</f>
        <v>717775.33</v>
      </c>
      <c r="AE13" s="13">
        <f>'Uscite dettaglio missioni'!II13</f>
        <v>712100</v>
      </c>
      <c r="AF13" s="13">
        <v>635163.53</v>
      </c>
      <c r="AG13" s="13">
        <v>635163.53</v>
      </c>
      <c r="AH13" s="53"/>
    </row>
    <row r="14" spans="1:34" ht="15" customHeight="1" x14ac:dyDescent="0.25">
      <c r="A14" s="5">
        <v>14</v>
      </c>
      <c r="B14" s="8" t="s">
        <v>83</v>
      </c>
      <c r="C14" s="12">
        <f>'Uscite dettaglio missioni'!HE14</f>
        <v>46000</v>
      </c>
      <c r="D14" s="12">
        <f>'Uscite dettaglio missioni'!HF14</f>
        <v>46000</v>
      </c>
      <c r="E14" s="12">
        <f>'Uscite dettaglio missioni'!HG14</f>
        <v>53150.999999999993</v>
      </c>
      <c r="F14" s="12">
        <f>'Uscite dettaglio missioni'!HH14</f>
        <v>53406</v>
      </c>
      <c r="G14" s="12">
        <f>'Uscite dettaglio missioni'!HI14</f>
        <v>50919</v>
      </c>
      <c r="H14" s="12">
        <f>'Uscite dettaglio missioni'!HJ14</f>
        <v>35000</v>
      </c>
      <c r="I14" s="12">
        <f>'Uscite dettaglio missioni'!HK14</f>
        <v>50000</v>
      </c>
      <c r="J14" s="12">
        <f>'Uscite dettaglio missioni'!HL14</f>
        <v>56419.001000000004</v>
      </c>
      <c r="K14" s="12">
        <f>'Uscite dettaglio missioni'!HM14</f>
        <v>75690</v>
      </c>
      <c r="L14" s="12">
        <f>'Uscite dettaglio missioni'!HN14</f>
        <v>52000</v>
      </c>
      <c r="M14" s="12">
        <f>'Uscite dettaglio missioni'!HO14</f>
        <v>52000</v>
      </c>
      <c r="N14" s="12">
        <f>'Uscite dettaglio missioni'!HP14</f>
        <v>25000</v>
      </c>
      <c r="O14" s="12">
        <f>'Uscite dettaglio missioni'!HQ14</f>
        <v>53000</v>
      </c>
      <c r="P14" s="12">
        <f>'Uscite dettaglio missioni'!HR14</f>
        <v>71750</v>
      </c>
      <c r="Q14" s="12">
        <f>'Uscite dettaglio missioni'!HS14</f>
        <v>48622</v>
      </c>
      <c r="R14" s="12">
        <f>'Uscite dettaglio missioni'!HT14</f>
        <v>51000</v>
      </c>
      <c r="S14" s="12">
        <f>'Uscite dettaglio missioni'!HU14</f>
        <v>48112.52</v>
      </c>
      <c r="T14" s="12">
        <f>'Uscite dettaglio missioni'!HV14</f>
        <v>23112.87</v>
      </c>
      <c r="U14" s="12">
        <f>'Uscite dettaglio missioni'!HW14</f>
        <v>48000</v>
      </c>
      <c r="V14" s="12">
        <f>'Uscite dettaglio missioni'!HX14</f>
        <v>23000</v>
      </c>
      <c r="W14" s="12">
        <f>'Uscite dettaglio missioni'!HY14</f>
        <v>0</v>
      </c>
      <c r="X14" s="12">
        <f>'Uscite dettaglio missioni'!HZ14</f>
        <v>23000</v>
      </c>
      <c r="Y14" s="12">
        <f>'Uscite dettaglio missioni'!IA14</f>
        <v>54300</v>
      </c>
      <c r="Z14" s="12">
        <f>'Uscite dettaglio missioni'!IB14</f>
        <v>53987.73000000001</v>
      </c>
      <c r="AA14" s="12">
        <f>'Uscite dettaglio missioni'!IC14</f>
        <v>50000</v>
      </c>
      <c r="AB14" s="12">
        <f>'Uscite dettaglio missioni'!ID14</f>
        <v>48275.53</v>
      </c>
      <c r="AC14" s="12">
        <f>'Uscite dettaglio missioni'!IE14</f>
        <v>48275.53</v>
      </c>
      <c r="AD14" s="12">
        <f>'Uscite dettaglio missioni'!IG14</f>
        <v>50031.65</v>
      </c>
      <c r="AE14" s="12">
        <f>'Uscite dettaglio missioni'!II14</f>
        <v>50800</v>
      </c>
      <c r="AF14" s="12">
        <f>'Uscite dettaglio missioni'!IH14</f>
        <v>50034.400000000001</v>
      </c>
      <c r="AG14" s="12">
        <f>'Uscite dettaglio missioni'!II14</f>
        <v>50800</v>
      </c>
      <c r="AH14" s="53"/>
    </row>
    <row r="15" spans="1:34" ht="15.75" x14ac:dyDescent="0.25">
      <c r="A15" s="5">
        <v>1401</v>
      </c>
      <c r="B15" s="9" t="s">
        <v>247</v>
      </c>
      <c r="C15" s="13">
        <f>'Uscite dettaglio missioni'!HE15</f>
        <v>0</v>
      </c>
      <c r="D15" s="13">
        <f>'Uscite dettaglio missioni'!HF15</f>
        <v>0</v>
      </c>
      <c r="E15" s="13">
        <f>'Uscite dettaglio missioni'!HG15</f>
        <v>0</v>
      </c>
      <c r="F15" s="13">
        <f>'Uscite dettaglio missioni'!HH15</f>
        <v>25000</v>
      </c>
      <c r="G15" s="13">
        <f>'Uscite dettaglio missioni'!HI15</f>
        <v>25000</v>
      </c>
      <c r="H15" s="13">
        <f>'Uscite dettaglio missioni'!HJ15</f>
        <v>35000</v>
      </c>
      <c r="I15" s="13">
        <f>'Uscite dettaglio missioni'!HK15</f>
        <v>25000</v>
      </c>
      <c r="J15" s="13">
        <f>'Uscite dettaglio missioni'!HL15</f>
        <v>25000</v>
      </c>
      <c r="K15" s="13">
        <f>'Uscite dettaglio missioni'!HM15</f>
        <v>25000</v>
      </c>
      <c r="L15" s="13">
        <f>'Uscite dettaglio missioni'!HN15</f>
        <v>25000</v>
      </c>
      <c r="M15" s="13">
        <f>'Uscite dettaglio missioni'!HO15</f>
        <v>25000</v>
      </c>
      <c r="N15" s="13">
        <f>'Uscite dettaglio missioni'!HP15</f>
        <v>25000</v>
      </c>
      <c r="O15" s="13">
        <f>'Uscite dettaglio missioni'!HQ15</f>
        <v>25000</v>
      </c>
      <c r="P15" s="13">
        <f>'Uscite dettaglio missioni'!HR15</f>
        <v>25000</v>
      </c>
      <c r="Q15" s="13">
        <f>'Uscite dettaglio missioni'!HS15</f>
        <v>25000</v>
      </c>
      <c r="R15" s="13">
        <f>'Uscite dettaglio missioni'!HT15</f>
        <v>25000</v>
      </c>
      <c r="S15" s="13">
        <f>'Uscite dettaglio missioni'!HU15</f>
        <v>25000</v>
      </c>
      <c r="T15" s="13">
        <f>'Uscite dettaglio missioni'!HV15</f>
        <v>0</v>
      </c>
      <c r="U15" s="13">
        <f>'Uscite dettaglio missioni'!HW15</f>
        <v>25000</v>
      </c>
      <c r="V15" s="13">
        <f>'Uscite dettaglio missioni'!HX15</f>
        <v>0</v>
      </c>
      <c r="W15" s="13">
        <f>'Uscite dettaglio missioni'!HY15</f>
        <v>0</v>
      </c>
      <c r="X15" s="13">
        <f>'Uscite dettaglio missioni'!HZ15</f>
        <v>0</v>
      </c>
      <c r="Y15" s="13">
        <f>'Uscite dettaglio missioni'!IA15</f>
        <v>0</v>
      </c>
      <c r="Z15" s="13">
        <f>'Uscite dettaglio missioni'!IB15</f>
        <v>0</v>
      </c>
      <c r="AA15" s="13">
        <f>'Uscite dettaglio missioni'!IC15</f>
        <v>0</v>
      </c>
      <c r="AB15" s="13">
        <f>'Uscite dettaglio missioni'!ID15</f>
        <v>0</v>
      </c>
      <c r="AC15" s="13">
        <f>'Uscite dettaglio missioni'!IE15</f>
        <v>0</v>
      </c>
      <c r="AD15" s="13">
        <f>'Uscite dettaglio missioni'!IG15</f>
        <v>0</v>
      </c>
      <c r="AE15" s="13">
        <f>'Uscite dettaglio missioni'!II15</f>
        <v>0</v>
      </c>
      <c r="AF15" s="13">
        <f>'Uscite dettaglio missioni'!IH15</f>
        <v>0</v>
      </c>
      <c r="AG15" s="13">
        <f>'Uscite dettaglio missioni'!II15</f>
        <v>0</v>
      </c>
      <c r="AH15" s="53"/>
    </row>
    <row r="16" spans="1:34" ht="15.75" x14ac:dyDescent="0.25">
      <c r="A16" s="5">
        <v>1402</v>
      </c>
      <c r="B16" s="9" t="s">
        <v>6</v>
      </c>
      <c r="C16" s="13">
        <f>'Uscite dettaglio missioni'!HE16</f>
        <v>46000</v>
      </c>
      <c r="D16" s="13">
        <f>'Uscite dettaglio missioni'!HF16</f>
        <v>46000</v>
      </c>
      <c r="E16" s="13">
        <f>'Uscite dettaglio missioni'!HG16</f>
        <v>53150.999999999993</v>
      </c>
      <c r="F16" s="13">
        <f>'Uscite dettaglio missioni'!HH16</f>
        <v>28406</v>
      </c>
      <c r="G16" s="13">
        <f>'Uscite dettaglio missioni'!HI16</f>
        <v>25919</v>
      </c>
      <c r="H16" s="13">
        <f>'Uscite dettaglio missioni'!HJ16</f>
        <v>0</v>
      </c>
      <c r="I16" s="13">
        <f>'Uscite dettaglio missioni'!HK16</f>
        <v>25000</v>
      </c>
      <c r="J16" s="13">
        <f>'Uscite dettaglio missioni'!HL16</f>
        <v>31419.001</v>
      </c>
      <c r="K16" s="13">
        <f>'Uscite dettaglio missioni'!HM16</f>
        <v>50690</v>
      </c>
      <c r="L16" s="13">
        <f>'Uscite dettaglio missioni'!HN16</f>
        <v>27000</v>
      </c>
      <c r="M16" s="13">
        <f>'Uscite dettaglio missioni'!HO16</f>
        <v>27000</v>
      </c>
      <c r="N16" s="13">
        <f>'Uscite dettaglio missioni'!HP16</f>
        <v>0</v>
      </c>
      <c r="O16" s="13">
        <f>'Uscite dettaglio missioni'!HQ16</f>
        <v>28000</v>
      </c>
      <c r="P16" s="13">
        <f>'Uscite dettaglio missioni'!HR16</f>
        <v>46750</v>
      </c>
      <c r="Q16" s="13">
        <f>'Uscite dettaglio missioni'!HS16</f>
        <v>23622</v>
      </c>
      <c r="R16" s="13">
        <f>'Uscite dettaglio missioni'!HT16</f>
        <v>26000</v>
      </c>
      <c r="S16" s="13">
        <f>'Uscite dettaglio missioni'!HU16</f>
        <v>23112.519999999997</v>
      </c>
      <c r="T16" s="13">
        <f>'Uscite dettaglio missioni'!HV16</f>
        <v>23112.87</v>
      </c>
      <c r="U16" s="13">
        <f>'Uscite dettaglio missioni'!HW16</f>
        <v>23000</v>
      </c>
      <c r="V16" s="13">
        <f>'Uscite dettaglio missioni'!HX16</f>
        <v>23000</v>
      </c>
      <c r="W16" s="13">
        <f>'Uscite dettaglio missioni'!HY16</f>
        <v>0</v>
      </c>
      <c r="X16" s="13">
        <f>'Uscite dettaglio missioni'!HZ16</f>
        <v>23000</v>
      </c>
      <c r="Y16" s="13">
        <f>'Uscite dettaglio missioni'!IA16</f>
        <v>54300</v>
      </c>
      <c r="Z16" s="13">
        <f>'Uscite dettaglio missioni'!IB16</f>
        <v>53987.73000000001</v>
      </c>
      <c r="AA16" s="13">
        <f>'Uscite dettaglio missioni'!IC16</f>
        <v>50000</v>
      </c>
      <c r="AB16" s="13">
        <f>'Uscite dettaglio missioni'!ID16</f>
        <v>48275.53</v>
      </c>
      <c r="AC16" s="13">
        <v>48275.53</v>
      </c>
      <c r="AD16" s="13">
        <f>'Uscite dettaglio missioni'!IG16</f>
        <v>50031.65</v>
      </c>
      <c r="AE16" s="13">
        <f>'Uscite dettaglio missioni'!II16</f>
        <v>50800</v>
      </c>
      <c r="AF16" s="13">
        <v>48275.53</v>
      </c>
      <c r="AG16" s="13">
        <v>48275.53</v>
      </c>
      <c r="AH16" s="53"/>
    </row>
    <row r="17" spans="1:34" ht="15" customHeight="1" x14ac:dyDescent="0.25">
      <c r="A17" s="5">
        <v>15</v>
      </c>
      <c r="B17" s="8" t="s">
        <v>84</v>
      </c>
      <c r="C17" s="12">
        <f>'Uscite dettaglio missioni'!HE17</f>
        <v>24169.39</v>
      </c>
      <c r="D17" s="12">
        <f>'Uscite dettaglio missioni'!HF17</f>
        <v>24829.89</v>
      </c>
      <c r="E17" s="12">
        <f>'Uscite dettaglio missioni'!HG17</f>
        <v>22444.239999999998</v>
      </c>
      <c r="F17" s="12">
        <f>'Uscite dettaglio missioni'!HH17</f>
        <v>130129</v>
      </c>
      <c r="G17" s="12">
        <f>'Uscite dettaglio missioni'!HI17</f>
        <v>101608.08</v>
      </c>
      <c r="H17" s="12">
        <f>'Uscite dettaglio missioni'!HJ17</f>
        <v>14960.59</v>
      </c>
      <c r="I17" s="12">
        <f>'Uscite dettaglio missioni'!HK17</f>
        <v>129945.58</v>
      </c>
      <c r="J17" s="12">
        <f>'Uscite dettaglio missioni'!HL17</f>
        <v>145354.29</v>
      </c>
      <c r="K17" s="12">
        <f>'Uscite dettaglio missioni'!HM17</f>
        <v>155610.07999999999</v>
      </c>
      <c r="L17" s="12">
        <f>'Uscite dettaglio missioni'!HN17</f>
        <v>170431</v>
      </c>
      <c r="M17" s="12">
        <f>'Uscite dettaglio missioni'!HO17</f>
        <v>239053.21</v>
      </c>
      <c r="N17" s="12">
        <f>'Uscite dettaglio missioni'!HP17</f>
        <v>203827.17</v>
      </c>
      <c r="O17" s="12">
        <f>'Uscite dettaglio missioni'!HQ17</f>
        <v>203616</v>
      </c>
      <c r="P17" s="12">
        <f>'Uscite dettaglio missioni'!HR17</f>
        <v>247440.73</v>
      </c>
      <c r="Q17" s="12">
        <f>'Uscite dettaglio missioni'!HS17</f>
        <v>187129.81</v>
      </c>
      <c r="R17" s="12">
        <f>'Uscite dettaglio missioni'!HT17</f>
        <v>75400.009999999995</v>
      </c>
      <c r="S17" s="12">
        <f>'Uscite dettaglio missioni'!HU17</f>
        <v>64379.58</v>
      </c>
      <c r="T17" s="12">
        <f>'Uscite dettaglio missioni'!HV17</f>
        <v>50658.049999999996</v>
      </c>
      <c r="U17" s="12">
        <f>'Uscite dettaglio missioni'!HW17</f>
        <v>170475</v>
      </c>
      <c r="V17" s="12">
        <f>'Uscite dettaglio missioni'!HX17</f>
        <v>218344.46</v>
      </c>
      <c r="W17" s="12">
        <f>'Uscite dettaglio missioni'!HY17</f>
        <v>186321.94</v>
      </c>
      <c r="X17" s="12">
        <f>'Uscite dettaglio missioni'!HZ17</f>
        <v>197228</v>
      </c>
      <c r="Y17" s="12">
        <f>'Uscite dettaglio missioni'!IA17</f>
        <v>199044</v>
      </c>
      <c r="Z17" s="12">
        <f>'Uscite dettaglio missioni'!IB17</f>
        <v>134097.17000000001</v>
      </c>
      <c r="AA17" s="12">
        <f>'Uscite dettaglio missioni'!IC17</f>
        <v>2124576.2999999998</v>
      </c>
      <c r="AB17" s="12">
        <f>'Uscite dettaglio missioni'!ID17</f>
        <v>94330.92</v>
      </c>
      <c r="AC17" s="12">
        <f>'Uscite dettaglio missioni'!IE17</f>
        <v>61695.93</v>
      </c>
      <c r="AD17" s="12">
        <f>'Uscite dettaglio missioni'!IG17</f>
        <v>179973.25</v>
      </c>
      <c r="AE17" s="12">
        <f>'Uscite dettaglio missioni'!II17</f>
        <v>154106.16999999998</v>
      </c>
      <c r="AF17" s="12">
        <f>'Uscite dettaglio missioni'!IH17</f>
        <v>206135.78</v>
      </c>
      <c r="AG17" s="12">
        <f>'Uscite dettaglio missioni'!II17</f>
        <v>154106.16999999998</v>
      </c>
      <c r="AH17" s="53"/>
    </row>
    <row r="18" spans="1:34" ht="15.75" x14ac:dyDescent="0.25">
      <c r="A18" s="5">
        <v>1501</v>
      </c>
      <c r="B18" s="9" t="s">
        <v>7</v>
      </c>
      <c r="C18" s="13">
        <f>'Uscite dettaglio missioni'!HE18</f>
        <v>4169.3900000000003</v>
      </c>
      <c r="D18" s="13">
        <f>'Uscite dettaglio missioni'!HF18</f>
        <v>4667.8900000000003</v>
      </c>
      <c r="E18" s="13">
        <f>'Uscite dettaglio missioni'!HG18</f>
        <v>4646.6900000000005</v>
      </c>
      <c r="F18" s="13">
        <f>'Uscite dettaglio missioni'!HH18</f>
        <v>10135</v>
      </c>
      <c r="G18" s="13">
        <f>'Uscite dettaglio missioni'!HI18</f>
        <v>3875</v>
      </c>
      <c r="H18" s="13">
        <f>'Uscite dettaglio missioni'!HJ18</f>
        <v>3042.05</v>
      </c>
      <c r="I18" s="13">
        <f>'Uscite dettaglio missioni'!HK18</f>
        <v>5700</v>
      </c>
      <c r="J18" s="13">
        <f>'Uscite dettaglio missioni'!HL18</f>
        <v>5700</v>
      </c>
      <c r="K18" s="13">
        <f>'Uscite dettaglio missioni'!HM18</f>
        <v>3323.0600000000004</v>
      </c>
      <c r="L18" s="13">
        <f>'Uscite dettaglio missioni'!HN18</f>
        <v>5600</v>
      </c>
      <c r="M18" s="13">
        <f>'Uscite dettaglio missioni'!HO18</f>
        <v>5600</v>
      </c>
      <c r="N18" s="13">
        <f>'Uscite dettaglio missioni'!HP18</f>
        <v>4595.97</v>
      </c>
      <c r="O18" s="13">
        <f>'Uscite dettaglio missioni'!HQ18</f>
        <v>5500</v>
      </c>
      <c r="P18" s="13">
        <f>'Uscite dettaglio missioni'!HR18</f>
        <v>5500</v>
      </c>
      <c r="Q18" s="13">
        <f>'Uscite dettaglio missioni'!HS18</f>
        <v>6444.9</v>
      </c>
      <c r="R18" s="13">
        <f>'Uscite dettaglio missioni'!HT18</f>
        <v>5400</v>
      </c>
      <c r="S18" s="13">
        <f>'Uscite dettaglio missioni'!HU18</f>
        <v>5420</v>
      </c>
      <c r="T18" s="13">
        <f>'Uscite dettaglio missioni'!HV18</f>
        <v>6154.04</v>
      </c>
      <c r="U18" s="13">
        <f>'Uscite dettaglio missioni'!HW18</f>
        <v>5892</v>
      </c>
      <c r="V18" s="13">
        <f>'Uscite dettaglio missioni'!HX18</f>
        <v>5892</v>
      </c>
      <c r="W18" s="13">
        <f>'Uscite dettaglio missioni'!HY18</f>
        <v>1430.6499999999999</v>
      </c>
      <c r="X18" s="13">
        <f>'Uscite dettaglio missioni'!HZ18</f>
        <v>4928</v>
      </c>
      <c r="Y18" s="13">
        <f>'Uscite dettaglio missioni'!IA18</f>
        <v>4928</v>
      </c>
      <c r="Z18" s="13">
        <f>'Uscite dettaglio missioni'!IB18</f>
        <v>1410.83</v>
      </c>
      <c r="AA18" s="13">
        <f>'Uscite dettaglio missioni'!IC18</f>
        <v>5444</v>
      </c>
      <c r="AB18" s="13">
        <f>'Uscite dettaglio missioni'!ID18</f>
        <v>5444</v>
      </c>
      <c r="AC18" s="13">
        <v>2256.12</v>
      </c>
      <c r="AD18" s="13">
        <f>'Uscite dettaglio missioni'!IG18</f>
        <v>5980</v>
      </c>
      <c r="AE18" s="13">
        <f>'Uscite dettaglio missioni'!II18</f>
        <v>5200</v>
      </c>
      <c r="AF18" s="13">
        <v>2256.12</v>
      </c>
      <c r="AG18" s="13">
        <v>2256.12</v>
      </c>
      <c r="AH18" s="53"/>
    </row>
    <row r="19" spans="1:34" ht="15.75" x14ac:dyDescent="0.25">
      <c r="A19" s="5">
        <v>1502</v>
      </c>
      <c r="B19" s="9" t="s">
        <v>251</v>
      </c>
      <c r="C19" s="13">
        <f>'Uscite dettaglio missioni'!HE19</f>
        <v>0</v>
      </c>
      <c r="D19" s="13">
        <f>'Uscite dettaglio missioni'!HF19</f>
        <v>0</v>
      </c>
      <c r="E19" s="13">
        <f>'Uscite dettaglio missioni'!HG19</f>
        <v>0</v>
      </c>
      <c r="F19" s="13">
        <f>'Uscite dettaglio missioni'!HH19</f>
        <v>100000</v>
      </c>
      <c r="G19" s="13">
        <f>'Uscite dettaglio missioni'!HI19</f>
        <v>81939.08</v>
      </c>
      <c r="H19" s="13">
        <f>'Uscite dettaglio missioni'!HJ19</f>
        <v>0</v>
      </c>
      <c r="I19" s="13">
        <f>'Uscite dettaglio missioni'!HK19</f>
        <v>102245.58</v>
      </c>
      <c r="J19" s="13">
        <f>'Uscite dettaglio missioni'!HL19</f>
        <v>120394.29000000001</v>
      </c>
      <c r="K19" s="13">
        <f>'Uscite dettaglio missioni'!HM19</f>
        <v>142795.28</v>
      </c>
      <c r="L19" s="13">
        <f>'Uscite dettaglio missioni'!HN19</f>
        <v>145835</v>
      </c>
      <c r="M19" s="13">
        <f>'Uscite dettaglio missioni'!HO19</f>
        <v>214457.21</v>
      </c>
      <c r="N19" s="13">
        <f>'Uscite dettaglio missioni'!HP19</f>
        <v>186575.16</v>
      </c>
      <c r="O19" s="13">
        <f>'Uscite dettaglio missioni'!HQ19</f>
        <v>181116</v>
      </c>
      <c r="P19" s="13">
        <f>'Uscite dettaglio missioni'!HR19</f>
        <v>224940.73</v>
      </c>
      <c r="Q19" s="13">
        <f>'Uscite dettaglio missioni'!HS19</f>
        <v>167757.74</v>
      </c>
      <c r="R19" s="13">
        <f>'Uscite dettaglio missioni'!HT19</f>
        <v>50000</v>
      </c>
      <c r="S19" s="13">
        <f>'Uscite dettaglio missioni'!HU19</f>
        <v>40459.58</v>
      </c>
      <c r="T19" s="13">
        <f>'Uscite dettaglio missioni'!HV19</f>
        <v>40841.81</v>
      </c>
      <c r="U19" s="13">
        <f>'Uscite dettaglio missioni'!HW19</f>
        <v>141583</v>
      </c>
      <c r="V19" s="13">
        <f>'Uscite dettaglio missioni'!HX19</f>
        <v>162888.46</v>
      </c>
      <c r="W19" s="13">
        <f>'Uscite dettaglio missioni'!HY19</f>
        <v>163232.01</v>
      </c>
      <c r="X19" s="13">
        <f>'Uscite dettaglio missioni'!HZ19</f>
        <v>169300</v>
      </c>
      <c r="Y19" s="13">
        <f>'Uscite dettaglio missioni'!IA19</f>
        <v>169300</v>
      </c>
      <c r="Z19" s="13">
        <f>'Uscite dettaglio missioni'!IB19</f>
        <v>113226.83</v>
      </c>
      <c r="AA19" s="13">
        <f>'Uscite dettaglio missioni'!IC19</f>
        <v>2085050.3</v>
      </c>
      <c r="AB19" s="13">
        <f>'Uscite dettaglio missioni'!ID19</f>
        <v>56754.92</v>
      </c>
      <c r="AC19" s="13">
        <v>53497.96</v>
      </c>
      <c r="AD19" s="13">
        <f>'Uscite dettaglio missioni'!IG19</f>
        <v>129543.25000000001</v>
      </c>
      <c r="AE19" s="13">
        <f>'Uscite dettaglio missioni'!II19</f>
        <v>132706.16999999998</v>
      </c>
      <c r="AF19" s="13">
        <v>53497.96</v>
      </c>
      <c r="AG19" s="13">
        <v>53497.96</v>
      </c>
      <c r="AH19" s="53"/>
    </row>
    <row r="20" spans="1:34" ht="15.75" x14ac:dyDescent="0.25">
      <c r="A20" s="5">
        <v>1599</v>
      </c>
      <c r="B20" s="9" t="s">
        <v>8</v>
      </c>
      <c r="C20" s="13">
        <f>'Uscite dettaglio missioni'!HE20</f>
        <v>20000</v>
      </c>
      <c r="D20" s="13">
        <f>'Uscite dettaglio missioni'!HF20</f>
        <v>20162</v>
      </c>
      <c r="E20" s="13">
        <f>'Uscite dettaglio missioni'!HG20</f>
        <v>17797.55</v>
      </c>
      <c r="F20" s="13">
        <f>'Uscite dettaglio missioni'!HH20</f>
        <v>19994</v>
      </c>
      <c r="G20" s="13">
        <f>'Uscite dettaglio missioni'!HI20</f>
        <v>15794</v>
      </c>
      <c r="H20" s="13">
        <f>'Uscite dettaglio missioni'!HJ20</f>
        <v>11918.54</v>
      </c>
      <c r="I20" s="13">
        <f>'Uscite dettaglio missioni'!HK20</f>
        <v>22000</v>
      </c>
      <c r="J20" s="13">
        <f>'Uscite dettaglio missioni'!HL20</f>
        <v>19260</v>
      </c>
      <c r="K20" s="13">
        <f>'Uscite dettaglio missioni'!HM20</f>
        <v>9491.74</v>
      </c>
      <c r="L20" s="13">
        <f>'Uscite dettaglio missioni'!HN20</f>
        <v>18996</v>
      </c>
      <c r="M20" s="13">
        <f>'Uscite dettaglio missioni'!HO20</f>
        <v>18996</v>
      </c>
      <c r="N20" s="13">
        <f>'Uscite dettaglio missioni'!HP20</f>
        <v>12656.04</v>
      </c>
      <c r="O20" s="13">
        <f>'Uscite dettaglio missioni'!HQ20</f>
        <v>17000</v>
      </c>
      <c r="P20" s="13">
        <f>'Uscite dettaglio missioni'!HR20</f>
        <v>17000</v>
      </c>
      <c r="Q20" s="13">
        <f>'Uscite dettaglio missioni'!HS20</f>
        <v>12927.17</v>
      </c>
      <c r="R20" s="13">
        <f>'Uscite dettaglio missioni'!HT20</f>
        <v>20000.009999999998</v>
      </c>
      <c r="S20" s="13">
        <f>'Uscite dettaglio missioni'!HU20</f>
        <v>18500</v>
      </c>
      <c r="T20" s="13">
        <f>'Uscite dettaglio missioni'!HV20</f>
        <v>3662.2</v>
      </c>
      <c r="U20" s="13">
        <f>'Uscite dettaglio missioni'!HW20</f>
        <v>23000</v>
      </c>
      <c r="V20" s="13">
        <f>'Uscite dettaglio missioni'!HX20</f>
        <v>49564</v>
      </c>
      <c r="W20" s="13">
        <f>'Uscite dettaglio missioni'!HY20</f>
        <v>21659.279999999999</v>
      </c>
      <c r="X20" s="13">
        <f>'Uscite dettaglio missioni'!HZ20</f>
        <v>23000</v>
      </c>
      <c r="Y20" s="13">
        <f>'Uscite dettaglio missioni'!IA20</f>
        <v>24816</v>
      </c>
      <c r="Z20" s="13">
        <f>'Uscite dettaglio missioni'!IB20</f>
        <v>19459.509999999998</v>
      </c>
      <c r="AA20" s="13">
        <f>'Uscite dettaglio missioni'!IC20</f>
        <v>34082</v>
      </c>
      <c r="AB20" s="13">
        <f>'Uscite dettaglio missioni'!ID20</f>
        <v>32132</v>
      </c>
      <c r="AC20" s="13">
        <v>5941.85</v>
      </c>
      <c r="AD20" s="13">
        <f>'Uscite dettaglio missioni'!IG20</f>
        <v>44450</v>
      </c>
      <c r="AE20" s="13">
        <f>'Uscite dettaglio missioni'!II20</f>
        <v>16200</v>
      </c>
      <c r="AF20" s="13">
        <v>5941.85</v>
      </c>
      <c r="AG20" s="13">
        <v>5941.85</v>
      </c>
      <c r="AH20" s="53"/>
    </row>
    <row r="21" spans="1:34" ht="20.100000000000001" customHeight="1" x14ac:dyDescent="0.25">
      <c r="A21" s="5">
        <v>2</v>
      </c>
      <c r="B21" s="7" t="s">
        <v>86</v>
      </c>
      <c r="C21" s="11">
        <f>'Uscite dettaglio missioni'!HE21</f>
        <v>3231116.1399999997</v>
      </c>
      <c r="D21" s="11">
        <f>'Uscite dettaglio missioni'!HF21</f>
        <v>3375979.6800000006</v>
      </c>
      <c r="E21" s="11">
        <f>'Uscite dettaglio missioni'!HG21</f>
        <v>3544662.6700000009</v>
      </c>
      <c r="F21" s="11">
        <f>'Uscite dettaglio missioni'!HH21</f>
        <v>2722515.35</v>
      </c>
      <c r="G21" s="11">
        <f>'Uscite dettaglio missioni'!HI21</f>
        <v>3162385.46</v>
      </c>
      <c r="H21" s="11">
        <f>'Uscite dettaglio missioni'!HJ21</f>
        <v>2799782.66</v>
      </c>
      <c r="I21" s="11">
        <f>'Uscite dettaglio missioni'!HK21</f>
        <v>2526163.5700000003</v>
      </c>
      <c r="J21" s="11">
        <f>'Uscite dettaglio missioni'!HL21</f>
        <v>2629240.8600000003</v>
      </c>
      <c r="K21" s="11">
        <f>'Uscite dettaglio missioni'!HM21</f>
        <v>2097506.98</v>
      </c>
      <c r="L21" s="11">
        <f>'Uscite dettaglio missioni'!HN21</f>
        <v>2291986</v>
      </c>
      <c r="M21" s="11">
        <f>'Uscite dettaglio missioni'!HO21</f>
        <v>2290115.1</v>
      </c>
      <c r="N21" s="11">
        <f>'Uscite dettaglio missioni'!HP21</f>
        <v>2159100.35</v>
      </c>
      <c r="O21" s="11">
        <f>'Uscite dettaglio missioni'!HQ21</f>
        <v>2686692</v>
      </c>
      <c r="P21" s="11">
        <f>'Uscite dettaglio missioni'!HR21</f>
        <v>3094675.17</v>
      </c>
      <c r="Q21" s="11">
        <f>'Uscite dettaglio missioni'!HS21</f>
        <v>2478804.2599999998</v>
      </c>
      <c r="R21" s="11">
        <f>'Uscite dettaglio missioni'!HT21</f>
        <v>2564189.04</v>
      </c>
      <c r="S21" s="11">
        <f>'Uscite dettaglio missioni'!HU21</f>
        <v>3079120.3200000003</v>
      </c>
      <c r="T21" s="11">
        <f>'Uscite dettaglio missioni'!HV21</f>
        <v>3063333.69</v>
      </c>
      <c r="U21" s="11">
        <f>'Uscite dettaglio missioni'!HW21</f>
        <v>2656010</v>
      </c>
      <c r="V21" s="11">
        <f>'Uscite dettaglio missioni'!HX21</f>
        <v>2911772.29</v>
      </c>
      <c r="W21" s="11">
        <f>'Uscite dettaglio missioni'!HY21</f>
        <v>3233284.29</v>
      </c>
      <c r="X21" s="11">
        <f>'Uscite dettaglio missioni'!HZ21</f>
        <v>2639853</v>
      </c>
      <c r="Y21" s="11">
        <f>'Uscite dettaglio missioni'!IA21</f>
        <v>2880830</v>
      </c>
      <c r="Z21" s="11">
        <f>'Uscite dettaglio missioni'!IB21</f>
        <v>2918756.17</v>
      </c>
      <c r="AA21" s="11">
        <f>'Uscite dettaglio missioni'!IC21</f>
        <v>3020899</v>
      </c>
      <c r="AB21" s="11">
        <f>'Uscite dettaglio missioni'!ID21</f>
        <v>3590150.08</v>
      </c>
      <c r="AC21" s="11">
        <f>'Uscite dettaglio missioni'!IE21</f>
        <v>3215896.94</v>
      </c>
      <c r="AD21" s="11">
        <f>'Uscite dettaglio missioni'!IG21</f>
        <v>2943786.12</v>
      </c>
      <c r="AE21" s="11">
        <f>'Uscite dettaglio missioni'!II21</f>
        <v>3426505.6</v>
      </c>
      <c r="AF21" s="11">
        <f>'Uscite dettaglio missioni'!IH21</f>
        <v>3404826.7899999996</v>
      </c>
      <c r="AG21" s="11">
        <f>'Uscite dettaglio missioni'!II21</f>
        <v>3426505.6</v>
      </c>
      <c r="AH21" s="53"/>
    </row>
    <row r="22" spans="1:34" ht="15.75" x14ac:dyDescent="0.25">
      <c r="A22" s="5">
        <v>2101</v>
      </c>
      <c r="B22" s="9" t="s">
        <v>9</v>
      </c>
      <c r="C22" s="13">
        <f>'Uscite dettaglio missioni'!HE22</f>
        <v>65329.25</v>
      </c>
      <c r="D22" s="13">
        <f>'Uscite dettaglio missioni'!HF22</f>
        <v>65329.25</v>
      </c>
      <c r="E22" s="13">
        <f>'Uscite dettaglio missioni'!HG22</f>
        <v>19566.14</v>
      </c>
      <c r="F22" s="13">
        <f>'Uscite dettaglio missioni'!HH22</f>
        <v>42656</v>
      </c>
      <c r="G22" s="13">
        <f>'Uscite dettaglio missioni'!HI22</f>
        <v>24206</v>
      </c>
      <c r="H22" s="13">
        <f>'Uscite dettaglio missioni'!HJ22</f>
        <v>21348.300000000003</v>
      </c>
      <c r="I22" s="13">
        <f>'Uscite dettaglio missioni'!HK22</f>
        <v>25420.989999999998</v>
      </c>
      <c r="J22" s="13">
        <f>'Uscite dettaglio missioni'!HL22</f>
        <v>7991</v>
      </c>
      <c r="K22" s="13">
        <f>'Uscite dettaglio missioni'!HM22</f>
        <v>5462.4400000000005</v>
      </c>
      <c r="L22" s="13">
        <f>'Uscite dettaglio missioni'!HN22</f>
        <v>18901</v>
      </c>
      <c r="M22" s="13">
        <f>'Uscite dettaglio missioni'!HO22</f>
        <v>11634</v>
      </c>
      <c r="N22" s="13">
        <f>'Uscite dettaglio missioni'!HP22</f>
        <v>4795.42</v>
      </c>
      <c r="O22" s="13">
        <f>'Uscite dettaglio missioni'!HQ22</f>
        <v>14150</v>
      </c>
      <c r="P22" s="13">
        <f>'Uscite dettaglio missioni'!HR22</f>
        <v>14150</v>
      </c>
      <c r="Q22" s="13">
        <f>'Uscite dettaglio missioni'!HS22</f>
        <v>13478.52</v>
      </c>
      <c r="R22" s="13">
        <f>'Uscite dettaglio missioni'!HT22</f>
        <v>20600</v>
      </c>
      <c r="S22" s="13">
        <f>'Uscite dettaglio missioni'!HU22</f>
        <v>17420</v>
      </c>
      <c r="T22" s="13">
        <f>'Uscite dettaglio missioni'!HV22</f>
        <v>9773.869999999999</v>
      </c>
      <c r="U22" s="13">
        <f>'Uscite dettaglio missioni'!HW22</f>
        <v>14435</v>
      </c>
      <c r="V22" s="13">
        <f>'Uscite dettaglio missioni'!HX22</f>
        <v>14435</v>
      </c>
      <c r="W22" s="13">
        <f>'Uscite dettaglio missioni'!HY22</f>
        <v>6359.38</v>
      </c>
      <c r="X22" s="13">
        <f>'Uscite dettaglio missioni'!HZ22</f>
        <v>13159</v>
      </c>
      <c r="Y22" s="13">
        <f>'Uscite dettaglio missioni'!IA22</f>
        <v>13329</v>
      </c>
      <c r="Z22" s="13">
        <f>'Uscite dettaglio missioni'!IB22</f>
        <v>7985.1000000000013</v>
      </c>
      <c r="AA22" s="13">
        <f>'Uscite dettaglio missioni'!IC22</f>
        <v>13291</v>
      </c>
      <c r="AB22" s="13">
        <f>'Uscite dettaglio missioni'!ID22</f>
        <v>13393</v>
      </c>
      <c r="AC22" s="13">
        <v>9985.69</v>
      </c>
      <c r="AD22" s="13">
        <f>'Uscite dettaglio missioni'!IG22</f>
        <v>11610</v>
      </c>
      <c r="AE22" s="13">
        <f>'Uscite dettaglio missioni'!II22</f>
        <v>10310</v>
      </c>
      <c r="AF22" s="13">
        <v>9985.69</v>
      </c>
      <c r="AG22" s="13">
        <v>9985.69</v>
      </c>
      <c r="AH22" s="53"/>
    </row>
    <row r="23" spans="1:34" ht="15.75" x14ac:dyDescent="0.25">
      <c r="A23" s="5">
        <v>2102</v>
      </c>
      <c r="B23" s="9" t="s">
        <v>317</v>
      </c>
      <c r="C23" s="13">
        <f>'Uscite dettaglio missioni'!HE23</f>
        <v>2099.9</v>
      </c>
      <c r="D23" s="13">
        <f>'Uscite dettaglio missioni'!HF23</f>
        <v>2099.9</v>
      </c>
      <c r="E23" s="13">
        <f>'Uscite dettaglio missioni'!HG23</f>
        <v>1560.89</v>
      </c>
      <c r="F23" s="13">
        <f>'Uscite dettaglio missioni'!HH23</f>
        <v>1450</v>
      </c>
      <c r="G23" s="13">
        <f>'Uscite dettaglio missioni'!HI23</f>
        <v>1750</v>
      </c>
      <c r="H23" s="13">
        <f>'Uscite dettaglio missioni'!HJ23</f>
        <v>1551.52</v>
      </c>
      <c r="I23" s="13">
        <f>'Uscite dettaglio missioni'!HK23</f>
        <v>1589.99</v>
      </c>
      <c r="J23" s="13">
        <f>'Uscite dettaglio missioni'!HL23</f>
        <v>1239.3399999999999</v>
      </c>
      <c r="K23" s="13">
        <f>'Uscite dettaglio missioni'!HM23</f>
        <v>1200.3499999999999</v>
      </c>
      <c r="L23" s="13">
        <f>'Uscite dettaglio missioni'!HN23</f>
        <v>1900</v>
      </c>
      <c r="M23" s="13">
        <f>'Uscite dettaglio missioni'!HO23</f>
        <v>1903.49</v>
      </c>
      <c r="N23" s="13">
        <f>'Uscite dettaglio missioni'!HP23</f>
        <v>1330.26</v>
      </c>
      <c r="O23" s="13">
        <f>'Uscite dettaglio missioni'!HQ23</f>
        <v>1884</v>
      </c>
      <c r="P23" s="13">
        <f>'Uscite dettaglio missioni'!HR23</f>
        <v>1884</v>
      </c>
      <c r="Q23" s="13">
        <f>'Uscite dettaglio missioni'!HS23</f>
        <v>1672.43</v>
      </c>
      <c r="R23" s="13">
        <f>'Uscite dettaglio missioni'!HT23</f>
        <v>2484</v>
      </c>
      <c r="S23" s="13">
        <f>'Uscite dettaglio missioni'!HU23</f>
        <v>2821.7</v>
      </c>
      <c r="T23" s="13">
        <f>'Uscite dettaglio missioni'!HV23</f>
        <v>1826.47</v>
      </c>
      <c r="U23" s="13">
        <f>'Uscite dettaglio missioni'!HW23</f>
        <v>2284</v>
      </c>
      <c r="V23" s="13">
        <f>'Uscite dettaglio missioni'!HX23</f>
        <v>2284</v>
      </c>
      <c r="W23" s="13">
        <f>'Uscite dettaglio missioni'!HY23</f>
        <v>515.61</v>
      </c>
      <c r="X23" s="13">
        <f>'Uscite dettaglio missioni'!HZ23</f>
        <v>2100</v>
      </c>
      <c r="Y23" s="13">
        <f>'Uscite dettaglio missioni'!IA23</f>
        <v>2520</v>
      </c>
      <c r="Z23" s="13">
        <f>'Uscite dettaglio missioni'!IB23</f>
        <v>1236.48</v>
      </c>
      <c r="AA23" s="13">
        <f>'Uscite dettaglio missioni'!IC23</f>
        <v>1840</v>
      </c>
      <c r="AB23" s="13">
        <f>'Uscite dettaglio missioni'!ID23</f>
        <v>1840</v>
      </c>
      <c r="AC23" s="13">
        <v>149</v>
      </c>
      <c r="AD23" s="13">
        <f>'Uscite dettaglio missioni'!IG23</f>
        <v>1540</v>
      </c>
      <c r="AE23" s="13">
        <f>'Uscite dettaglio missioni'!II23</f>
        <v>1820</v>
      </c>
      <c r="AF23" s="13">
        <v>149</v>
      </c>
      <c r="AG23" s="13">
        <v>149</v>
      </c>
      <c r="AH23" s="53"/>
    </row>
    <row r="24" spans="1:34" ht="15.75" x14ac:dyDescent="0.25">
      <c r="A24" s="5">
        <v>2103</v>
      </c>
      <c r="B24" s="9" t="s">
        <v>10</v>
      </c>
      <c r="C24" s="13">
        <f>'Uscite dettaglio missioni'!HE24</f>
        <v>14570.01</v>
      </c>
      <c r="D24" s="13">
        <f>'Uscite dettaglio missioni'!HF24</f>
        <v>17002.760000000002</v>
      </c>
      <c r="E24" s="13">
        <f>'Uscite dettaglio missioni'!HG24</f>
        <v>18955.580000000002</v>
      </c>
      <c r="F24" s="13">
        <f>'Uscite dettaglio missioni'!HH24</f>
        <v>17355</v>
      </c>
      <c r="G24" s="13">
        <f>'Uscite dettaglio missioni'!HI24</f>
        <v>15565</v>
      </c>
      <c r="H24" s="13">
        <f>'Uscite dettaglio missioni'!HJ24</f>
        <v>12904.4</v>
      </c>
      <c r="I24" s="13">
        <f>'Uscite dettaglio missioni'!HK24</f>
        <v>15947.04</v>
      </c>
      <c r="J24" s="13">
        <f>'Uscite dettaglio missioni'!HL24</f>
        <v>12877.12</v>
      </c>
      <c r="K24" s="13">
        <f>'Uscite dettaglio missioni'!HM24</f>
        <v>12505.91</v>
      </c>
      <c r="L24" s="13">
        <f>'Uscite dettaglio missioni'!HN24</f>
        <v>12825</v>
      </c>
      <c r="M24" s="13">
        <f>'Uscite dettaglio missioni'!HO24</f>
        <v>12856.41</v>
      </c>
      <c r="N24" s="13">
        <f>'Uscite dettaglio missioni'!HP24</f>
        <v>12128.61</v>
      </c>
      <c r="O24" s="13">
        <f>'Uscite dettaglio missioni'!HQ24</f>
        <v>11518</v>
      </c>
      <c r="P24" s="13">
        <f>'Uscite dettaglio missioni'!HR24</f>
        <v>11519</v>
      </c>
      <c r="Q24" s="13">
        <f>'Uscite dettaglio missioni'!HS24</f>
        <v>10560.060000000001</v>
      </c>
      <c r="R24" s="13">
        <f>'Uscite dettaglio missioni'!HT24</f>
        <v>11135</v>
      </c>
      <c r="S24" s="13">
        <f>'Uscite dettaglio missioni'!HU24</f>
        <v>10007.299999999999</v>
      </c>
      <c r="T24" s="13">
        <f>'Uscite dettaglio missioni'!HV24</f>
        <v>7316.08</v>
      </c>
      <c r="U24" s="13">
        <f>'Uscite dettaglio missioni'!HW24</f>
        <v>7844</v>
      </c>
      <c r="V24" s="13">
        <f>'Uscite dettaglio missioni'!HX24</f>
        <v>9146.7000000000007</v>
      </c>
      <c r="W24" s="13">
        <f>'Uscite dettaglio missioni'!HY24</f>
        <v>7576.4400000000005</v>
      </c>
      <c r="X24" s="13">
        <f>'Uscite dettaglio missioni'!HZ24</f>
        <v>7599</v>
      </c>
      <c r="Y24" s="13">
        <f>'Uscite dettaglio missioni'!IA24</f>
        <v>8599</v>
      </c>
      <c r="Z24" s="13">
        <f>'Uscite dettaglio missioni'!IB24</f>
        <v>7401.13</v>
      </c>
      <c r="AA24" s="13">
        <f>'Uscite dettaglio missioni'!IC24</f>
        <v>8492</v>
      </c>
      <c r="AB24" s="13">
        <f>'Uscite dettaglio missioni'!ID24</f>
        <v>8332</v>
      </c>
      <c r="AC24" s="13">
        <v>6835.34</v>
      </c>
      <c r="AD24" s="13">
        <f>'Uscite dettaglio missioni'!IG24</f>
        <v>8565</v>
      </c>
      <c r="AE24" s="13">
        <f>'Uscite dettaglio missioni'!II24</f>
        <v>7420</v>
      </c>
      <c r="AF24" s="13">
        <v>6835.34</v>
      </c>
      <c r="AG24" s="13">
        <v>6835.34</v>
      </c>
      <c r="AH24" s="53"/>
    </row>
    <row r="25" spans="1:34" ht="15.75" x14ac:dyDescent="0.25">
      <c r="A25" s="5">
        <v>2104</v>
      </c>
      <c r="B25" s="9" t="s">
        <v>11</v>
      </c>
      <c r="C25" s="13">
        <f>'Uscite dettaglio missioni'!HE25</f>
        <v>47804.729999999996</v>
      </c>
      <c r="D25" s="13">
        <f>'Uscite dettaglio missioni'!HF25</f>
        <v>47804.729999999996</v>
      </c>
      <c r="E25" s="13">
        <f>'Uscite dettaglio missioni'!HG25</f>
        <v>50946.51</v>
      </c>
      <c r="F25" s="13">
        <f>'Uscite dettaglio missioni'!HH25</f>
        <v>54803</v>
      </c>
      <c r="G25" s="13">
        <f>'Uscite dettaglio missioni'!HI25</f>
        <v>54921</v>
      </c>
      <c r="H25" s="13">
        <f>'Uscite dettaglio missioni'!HJ25</f>
        <v>45260.649999999994</v>
      </c>
      <c r="I25" s="13">
        <f>'Uscite dettaglio missioni'!HK25</f>
        <v>55170</v>
      </c>
      <c r="J25" s="13">
        <f>'Uscite dettaglio missioni'!HL25</f>
        <v>49140</v>
      </c>
      <c r="K25" s="13">
        <f>'Uscite dettaglio missioni'!HM25</f>
        <v>31764.519999999997</v>
      </c>
      <c r="L25" s="13">
        <f>'Uscite dettaglio missioni'!HN25</f>
        <v>44600</v>
      </c>
      <c r="M25" s="13">
        <f>'Uscite dettaglio missioni'!HO25</f>
        <v>44600</v>
      </c>
      <c r="N25" s="13">
        <f>'Uscite dettaglio missioni'!HP25</f>
        <v>34588.620000000003</v>
      </c>
      <c r="O25" s="13">
        <f>'Uscite dettaglio missioni'!HQ25</f>
        <v>37950</v>
      </c>
      <c r="P25" s="13">
        <f>'Uscite dettaglio missioni'!HR25</f>
        <v>37950</v>
      </c>
      <c r="Q25" s="13">
        <f>'Uscite dettaglio missioni'!HS25</f>
        <v>35000.199999999997</v>
      </c>
      <c r="R25" s="13">
        <f>'Uscite dettaglio missioni'!HT25</f>
        <v>43700</v>
      </c>
      <c r="S25" s="13">
        <f>'Uscite dettaglio missioni'!HU25</f>
        <v>35050</v>
      </c>
      <c r="T25" s="13">
        <f>'Uscite dettaglio missioni'!HV25</f>
        <v>32007.659999999996</v>
      </c>
      <c r="U25" s="13">
        <f>'Uscite dettaglio missioni'!HW25</f>
        <v>39859</v>
      </c>
      <c r="V25" s="13">
        <f>'Uscite dettaglio missioni'!HX25</f>
        <v>39859</v>
      </c>
      <c r="W25" s="13">
        <f>'Uscite dettaglio missioni'!HY25</f>
        <v>41907.61</v>
      </c>
      <c r="X25" s="13">
        <f>'Uscite dettaglio missioni'!HZ25</f>
        <v>48640</v>
      </c>
      <c r="Y25" s="13">
        <f>'Uscite dettaglio missioni'!IA25</f>
        <v>49640</v>
      </c>
      <c r="Z25" s="13">
        <f>'Uscite dettaglio missioni'!IB25</f>
        <v>26069.230000000003</v>
      </c>
      <c r="AA25" s="13">
        <f>'Uscite dettaglio missioni'!IC25</f>
        <v>47900</v>
      </c>
      <c r="AB25" s="13">
        <f>'Uscite dettaglio missioni'!ID25</f>
        <v>127900</v>
      </c>
      <c r="AC25" s="13">
        <v>105387.32</v>
      </c>
      <c r="AD25" s="13">
        <f>'Uscite dettaglio missioni'!IG25</f>
        <v>153600</v>
      </c>
      <c r="AE25" s="13">
        <f>'Uscite dettaglio missioni'!II25</f>
        <v>166495</v>
      </c>
      <c r="AF25" s="13">
        <v>105387.32</v>
      </c>
      <c r="AG25" s="13">
        <v>105387.32</v>
      </c>
      <c r="AH25" s="53"/>
    </row>
    <row r="26" spans="1:34" ht="15.75" x14ac:dyDescent="0.25">
      <c r="A26" s="5">
        <v>2107</v>
      </c>
      <c r="B26" s="9" t="s">
        <v>12</v>
      </c>
      <c r="C26" s="13">
        <f>'Uscite dettaglio missioni'!HE26</f>
        <v>39000</v>
      </c>
      <c r="D26" s="13">
        <f>'Uscite dettaglio missioni'!HF26</f>
        <v>9711.99</v>
      </c>
      <c r="E26" s="13">
        <f>'Uscite dettaglio missioni'!HG26</f>
        <v>9711.99</v>
      </c>
      <c r="F26" s="13">
        <f>'Uscite dettaglio missioni'!HH26</f>
        <v>0</v>
      </c>
      <c r="G26" s="13">
        <f>'Uscite dettaglio missioni'!HI26</f>
        <v>0</v>
      </c>
      <c r="H26" s="13">
        <f>'Uscite dettaglio missioni'!HJ26</f>
        <v>0</v>
      </c>
      <c r="I26" s="13">
        <f>'Uscite dettaglio missioni'!HK26</f>
        <v>0</v>
      </c>
      <c r="J26" s="13">
        <f>'Uscite dettaglio missioni'!HL26</f>
        <v>0</v>
      </c>
      <c r="K26" s="13">
        <f>'Uscite dettaglio missioni'!HM26</f>
        <v>0</v>
      </c>
      <c r="L26" s="13">
        <f>'Uscite dettaglio missioni'!HN26</f>
        <v>0</v>
      </c>
      <c r="M26" s="13">
        <f>'Uscite dettaglio missioni'!HO26</f>
        <v>0</v>
      </c>
      <c r="N26" s="13">
        <f>'Uscite dettaglio missioni'!HP26</f>
        <v>0</v>
      </c>
      <c r="O26" s="13">
        <f>'Uscite dettaglio missioni'!HQ26</f>
        <v>0</v>
      </c>
      <c r="P26" s="13">
        <f>'Uscite dettaglio missioni'!HR26</f>
        <v>0</v>
      </c>
      <c r="Q26" s="13">
        <f>'Uscite dettaglio missioni'!HS26</f>
        <v>0</v>
      </c>
      <c r="R26" s="13">
        <f>'Uscite dettaglio missioni'!HT26</f>
        <v>0</v>
      </c>
      <c r="S26" s="13">
        <f>'Uscite dettaglio missioni'!HU26</f>
        <v>0</v>
      </c>
      <c r="T26" s="13">
        <f>'Uscite dettaglio missioni'!HV26</f>
        <v>0</v>
      </c>
      <c r="U26" s="13">
        <f>'Uscite dettaglio missioni'!HW26</f>
        <v>0</v>
      </c>
      <c r="V26" s="13">
        <f>'Uscite dettaglio missioni'!HX26</f>
        <v>0</v>
      </c>
      <c r="W26" s="13">
        <f>'Uscite dettaglio missioni'!HY26</f>
        <v>0</v>
      </c>
      <c r="X26" s="13">
        <f>'Uscite dettaglio missioni'!HZ26</f>
        <v>0</v>
      </c>
      <c r="Y26" s="13">
        <f>'Uscite dettaglio missioni'!IA26</f>
        <v>0</v>
      </c>
      <c r="Z26" s="13">
        <f>'Uscite dettaglio missioni'!IB26</f>
        <v>0</v>
      </c>
      <c r="AA26" s="13">
        <f>'Uscite dettaglio missioni'!IC26</f>
        <v>0</v>
      </c>
      <c r="AB26" s="13">
        <f>'Uscite dettaglio missioni'!ID26</f>
        <v>0</v>
      </c>
      <c r="AC26" s="13">
        <f>'Uscite dettaglio missioni'!IE26</f>
        <v>0</v>
      </c>
      <c r="AD26" s="13">
        <f>'Uscite dettaglio missioni'!IG26</f>
        <v>0</v>
      </c>
      <c r="AE26" s="13">
        <f>'Uscite dettaglio missioni'!II26</f>
        <v>0</v>
      </c>
      <c r="AF26" s="13">
        <f>'Uscite dettaglio missioni'!IH26</f>
        <v>0</v>
      </c>
      <c r="AG26" s="13">
        <f>'Uscite dettaglio missioni'!II26</f>
        <v>0</v>
      </c>
      <c r="AH26" s="53"/>
    </row>
    <row r="27" spans="1:34" ht="15.75" x14ac:dyDescent="0.25">
      <c r="A27" s="5">
        <v>2108</v>
      </c>
      <c r="B27" s="9" t="s">
        <v>13</v>
      </c>
      <c r="C27" s="13">
        <f>'Uscite dettaglio missioni'!HE27</f>
        <v>23985</v>
      </c>
      <c r="D27" s="13">
        <f>'Uscite dettaglio missioni'!HF27</f>
        <v>23985</v>
      </c>
      <c r="E27" s="13">
        <f>'Uscite dettaglio missioni'!HG27</f>
        <v>12635.6</v>
      </c>
      <c r="F27" s="13">
        <f>'Uscite dettaglio missioni'!HH27</f>
        <v>25170</v>
      </c>
      <c r="G27" s="13">
        <f>'Uscite dettaglio missioni'!HI27</f>
        <v>47538</v>
      </c>
      <c r="H27" s="13">
        <f>'Uscite dettaglio missioni'!HJ27</f>
        <v>37277.880000000005</v>
      </c>
      <c r="I27" s="13">
        <f>'Uscite dettaglio missioni'!HK27</f>
        <v>45840</v>
      </c>
      <c r="J27" s="13">
        <f>'Uscite dettaglio missioni'!HL27</f>
        <v>22400</v>
      </c>
      <c r="K27" s="13">
        <f>'Uscite dettaglio missioni'!HM27</f>
        <v>7852</v>
      </c>
      <c r="L27" s="13">
        <f>'Uscite dettaglio missioni'!HN27</f>
        <v>23352</v>
      </c>
      <c r="M27" s="13">
        <f>'Uscite dettaglio missioni'!HO27</f>
        <v>23549.8</v>
      </c>
      <c r="N27" s="13">
        <f>'Uscite dettaglio missioni'!HP27</f>
        <v>16408.12</v>
      </c>
      <c r="O27" s="13">
        <f>'Uscite dettaglio missioni'!HQ27</f>
        <v>18700</v>
      </c>
      <c r="P27" s="13">
        <f>'Uscite dettaglio missioni'!HR27</f>
        <v>19400</v>
      </c>
      <c r="Q27" s="13">
        <f>'Uscite dettaglio missioni'!HS27</f>
        <v>11473.77</v>
      </c>
      <c r="R27" s="13">
        <f>'Uscite dettaglio missioni'!HT27</f>
        <v>45000</v>
      </c>
      <c r="S27" s="13">
        <f>'Uscite dettaglio missioni'!HU27</f>
        <v>28149.79</v>
      </c>
      <c r="T27" s="13">
        <f>'Uscite dettaglio missioni'!HV27</f>
        <v>37431.760000000002</v>
      </c>
      <c r="U27" s="13">
        <f>'Uscite dettaglio missioni'!HW27</f>
        <v>44994</v>
      </c>
      <c r="V27" s="13">
        <f>'Uscite dettaglio missioni'!HX27</f>
        <v>26995.539999999997</v>
      </c>
      <c r="W27" s="13">
        <f>'Uscite dettaglio missioni'!HY27</f>
        <v>25349.46</v>
      </c>
      <c r="X27" s="13">
        <f>'Uscite dettaglio missioni'!HZ27</f>
        <v>50004</v>
      </c>
      <c r="Y27" s="13">
        <f>'Uscite dettaglio missioni'!IA27</f>
        <v>50100</v>
      </c>
      <c r="Z27" s="13">
        <f>'Uscite dettaglio missioni'!IB27</f>
        <v>32927.93</v>
      </c>
      <c r="AA27" s="13">
        <f>'Uscite dettaglio missioni'!IC27</f>
        <v>57865</v>
      </c>
      <c r="AB27" s="13">
        <f>'Uscite dettaglio missioni'!ID27</f>
        <v>65295</v>
      </c>
      <c r="AC27" s="13">
        <v>23603.32</v>
      </c>
      <c r="AD27" s="13">
        <f>'Uscite dettaglio missioni'!IG27</f>
        <v>59690</v>
      </c>
      <c r="AE27" s="13">
        <f>'Uscite dettaglio missioni'!II27</f>
        <v>67717</v>
      </c>
      <c r="AF27" s="13">
        <v>23603.32</v>
      </c>
      <c r="AG27" s="13">
        <v>23603.32</v>
      </c>
      <c r="AH27" s="53"/>
    </row>
    <row r="28" spans="1:34" ht="15.75" x14ac:dyDescent="0.25">
      <c r="A28" s="5">
        <v>2109</v>
      </c>
      <c r="B28" s="9" t="s">
        <v>14</v>
      </c>
      <c r="C28" s="13">
        <f>'Uscite dettaglio missioni'!HE28</f>
        <v>60000</v>
      </c>
      <c r="D28" s="13">
        <f>'Uscite dettaglio missioni'!HF28</f>
        <v>80000</v>
      </c>
      <c r="E28" s="13">
        <f>'Uscite dettaglio missioni'!HG28</f>
        <v>17579.46</v>
      </c>
      <c r="F28" s="13">
        <f>'Uscite dettaglio missioni'!HH28</f>
        <v>17160</v>
      </c>
      <c r="G28" s="13">
        <f>'Uscite dettaglio missioni'!HI28</f>
        <v>0</v>
      </c>
      <c r="H28" s="13">
        <f>'Uscite dettaglio missioni'!HJ28</f>
        <v>0</v>
      </c>
      <c r="I28" s="13">
        <f>'Uscite dettaglio missioni'!HK28</f>
        <v>9136</v>
      </c>
      <c r="J28" s="13">
        <f>'Uscite dettaglio missioni'!HL28</f>
        <v>9823.7200000000012</v>
      </c>
      <c r="K28" s="13">
        <f>'Uscite dettaglio missioni'!HM28</f>
        <v>8044.42</v>
      </c>
      <c r="L28" s="13">
        <f>'Uscite dettaglio missioni'!HN28</f>
        <v>69901</v>
      </c>
      <c r="M28" s="13">
        <f>'Uscite dettaglio missioni'!HO28</f>
        <v>73498</v>
      </c>
      <c r="N28" s="13">
        <f>'Uscite dettaglio missioni'!HP28</f>
        <v>25359.040000000001</v>
      </c>
      <c r="O28" s="13">
        <f>'Uscite dettaglio missioni'!HQ28</f>
        <v>35336</v>
      </c>
      <c r="P28" s="13">
        <f>'Uscite dettaglio missioni'!HR28</f>
        <v>31751</v>
      </c>
      <c r="Q28" s="13">
        <f>'Uscite dettaglio missioni'!HS28</f>
        <v>34610.97</v>
      </c>
      <c r="R28" s="13">
        <f>'Uscite dettaglio missioni'!HT28</f>
        <v>10989.84</v>
      </c>
      <c r="S28" s="13">
        <f>'Uscite dettaglio missioni'!HU28</f>
        <v>12009.07</v>
      </c>
      <c r="T28" s="13">
        <f>'Uscite dettaglio missioni'!HV28</f>
        <v>26433.279999999999</v>
      </c>
      <c r="U28" s="13">
        <f>'Uscite dettaglio missioni'!HW28</f>
        <v>10161</v>
      </c>
      <c r="V28" s="13">
        <f>'Uscite dettaglio missioni'!HX28</f>
        <v>6320</v>
      </c>
      <c r="W28" s="13">
        <f>'Uscite dettaglio missioni'!HY28</f>
        <v>18100</v>
      </c>
      <c r="X28" s="13">
        <f>'Uscite dettaglio missioni'!HZ28</f>
        <v>1950</v>
      </c>
      <c r="Y28" s="13">
        <f>'Uscite dettaglio missioni'!IA28</f>
        <v>1950</v>
      </c>
      <c r="Z28" s="13">
        <f>'Uscite dettaglio missioni'!IB28</f>
        <v>1600</v>
      </c>
      <c r="AA28" s="13">
        <f>'Uscite dettaglio missioni'!IC28</f>
        <v>10800</v>
      </c>
      <c r="AB28" s="13">
        <f>'Uscite dettaglio missioni'!ID28</f>
        <v>7200</v>
      </c>
      <c r="AC28" s="13">
        <v>0</v>
      </c>
      <c r="AD28" s="13">
        <f>'Uscite dettaglio missioni'!IG28</f>
        <v>7200</v>
      </c>
      <c r="AE28" s="13">
        <f>'Uscite dettaglio missioni'!II28</f>
        <v>2000</v>
      </c>
      <c r="AF28" s="13">
        <v>0</v>
      </c>
      <c r="AG28" s="13">
        <v>0</v>
      </c>
      <c r="AH28" s="53"/>
    </row>
    <row r="29" spans="1:34" ht="15.75" x14ac:dyDescent="0.25">
      <c r="A29" s="5">
        <v>2112</v>
      </c>
      <c r="B29" s="9" t="s">
        <v>15</v>
      </c>
      <c r="C29" s="13">
        <f>'Uscite dettaglio missioni'!HE29</f>
        <v>18000</v>
      </c>
      <c r="D29" s="13">
        <f>'Uscite dettaglio missioni'!HF29</f>
        <v>17937.349999999999</v>
      </c>
      <c r="E29" s="13">
        <f>'Uscite dettaglio missioni'!HG29</f>
        <v>9393.8799999999992</v>
      </c>
      <c r="F29" s="13">
        <f>'Uscite dettaglio missioni'!HH29</f>
        <v>17937.349999999999</v>
      </c>
      <c r="G29" s="13">
        <f>'Uscite dettaglio missioni'!HI29</f>
        <v>7937.35</v>
      </c>
      <c r="H29" s="13">
        <f>'Uscite dettaglio missioni'!HJ29</f>
        <v>530.14</v>
      </c>
      <c r="I29" s="13">
        <f>'Uscite dettaglio missioni'!HK29</f>
        <v>8852.4599999999991</v>
      </c>
      <c r="J29" s="13">
        <f>'Uscite dettaglio missioni'!HL29</f>
        <v>707.6</v>
      </c>
      <c r="K29" s="13">
        <f>'Uscite dettaglio missioni'!HM29</f>
        <v>744.2</v>
      </c>
      <c r="L29" s="13">
        <f>'Uscite dettaglio missioni'!HN29</f>
        <v>1600</v>
      </c>
      <c r="M29" s="13">
        <f>'Uscite dettaglio missioni'!HO29</f>
        <v>1600</v>
      </c>
      <c r="N29" s="13">
        <f>'Uscite dettaglio missioni'!HP29</f>
        <v>0</v>
      </c>
      <c r="O29" s="13">
        <f>'Uscite dettaglio missioni'!HQ29</f>
        <v>3800</v>
      </c>
      <c r="P29" s="13">
        <f>'Uscite dettaglio missioni'!HR29</f>
        <v>3800</v>
      </c>
      <c r="Q29" s="13">
        <f>'Uscite dettaglio missioni'!HS29</f>
        <v>230.01</v>
      </c>
      <c r="R29" s="13">
        <f>'Uscite dettaglio missioni'!HT29</f>
        <v>1090.1599999999999</v>
      </c>
      <c r="S29" s="13">
        <f>'Uscite dettaglio missioni'!HU29</f>
        <v>1400</v>
      </c>
      <c r="T29" s="13">
        <f>'Uscite dettaglio missioni'!HV29</f>
        <v>845.8</v>
      </c>
      <c r="U29" s="13">
        <f>'Uscite dettaglio missioni'!HW29</f>
        <v>560</v>
      </c>
      <c r="V29" s="13">
        <f>'Uscite dettaglio missioni'!HX29</f>
        <v>560</v>
      </c>
      <c r="W29" s="13">
        <f>'Uscite dettaglio missioni'!HY29</f>
        <v>0</v>
      </c>
      <c r="X29" s="13">
        <f>'Uscite dettaglio missioni'!HZ29</f>
        <v>504</v>
      </c>
      <c r="Y29" s="13">
        <f>'Uscite dettaglio missioni'!IA29</f>
        <v>504</v>
      </c>
      <c r="Z29" s="13">
        <f>'Uscite dettaglio missioni'!IB29</f>
        <v>901</v>
      </c>
      <c r="AA29" s="13">
        <f>'Uscite dettaglio missioni'!IC29</f>
        <v>800</v>
      </c>
      <c r="AB29" s="13">
        <f>'Uscite dettaglio missioni'!ID29</f>
        <v>800</v>
      </c>
      <c r="AC29" s="13">
        <v>0</v>
      </c>
      <c r="AD29" s="13">
        <f>'Uscite dettaglio missioni'!IG29</f>
        <v>0</v>
      </c>
      <c r="AE29" s="13">
        <f>'Uscite dettaglio missioni'!II29</f>
        <v>0</v>
      </c>
      <c r="AF29" s="13">
        <v>0</v>
      </c>
      <c r="AG29" s="13">
        <v>0</v>
      </c>
      <c r="AH29" s="53"/>
    </row>
    <row r="30" spans="1:34" ht="15.75" x14ac:dyDescent="0.25">
      <c r="A30" s="5">
        <v>2113</v>
      </c>
      <c r="B30" s="9" t="s">
        <v>16</v>
      </c>
      <c r="C30" s="13">
        <f>'Uscite dettaglio missioni'!HE30</f>
        <v>268839.33999999997</v>
      </c>
      <c r="D30" s="13">
        <f>'Uscite dettaglio missioni'!HF30</f>
        <v>268839.33999999997</v>
      </c>
      <c r="E30" s="13">
        <f>'Uscite dettaglio missioni'!HG30</f>
        <v>261533.47999999998</v>
      </c>
      <c r="F30" s="13">
        <f>'Uscite dettaglio missioni'!HH30</f>
        <v>277990</v>
      </c>
      <c r="G30" s="13">
        <f>'Uscite dettaglio missioni'!HI30</f>
        <v>323190</v>
      </c>
      <c r="H30" s="13">
        <f>'Uscite dettaglio missioni'!HJ30</f>
        <v>331171.21000000002</v>
      </c>
      <c r="I30" s="13">
        <f>'Uscite dettaglio missioni'!HK30</f>
        <v>217895.08000000002</v>
      </c>
      <c r="J30" s="13">
        <f>'Uscite dettaglio missioni'!HL30</f>
        <v>225591.67</v>
      </c>
      <c r="K30" s="13">
        <f>'Uscite dettaglio missioni'!HM30</f>
        <v>248280.38999999998</v>
      </c>
      <c r="L30" s="13">
        <f>'Uscite dettaglio missioni'!HN30</f>
        <v>253820</v>
      </c>
      <c r="M30" s="13">
        <f>'Uscite dettaglio missioni'!HO30</f>
        <v>238779.9</v>
      </c>
      <c r="N30" s="13">
        <f>'Uscite dettaglio missioni'!HP30</f>
        <v>216836.93</v>
      </c>
      <c r="O30" s="13">
        <f>'Uscite dettaglio missioni'!HQ30</f>
        <v>303498</v>
      </c>
      <c r="P30" s="13">
        <f>'Uscite dettaglio missioni'!HR30</f>
        <v>303498</v>
      </c>
      <c r="Q30" s="13">
        <f>'Uscite dettaglio missioni'!HS30</f>
        <v>239903.06000000003</v>
      </c>
      <c r="R30" s="13">
        <f>'Uscite dettaglio missioni'!HT30</f>
        <v>308439.7</v>
      </c>
      <c r="S30" s="13">
        <f>'Uscite dettaglio missioni'!HU30</f>
        <v>282463.14</v>
      </c>
      <c r="T30" s="13">
        <f>'Uscite dettaglio missioni'!HV30</f>
        <v>270648.74</v>
      </c>
      <c r="U30" s="13">
        <f>'Uscite dettaglio missioni'!HW30</f>
        <v>288936</v>
      </c>
      <c r="V30" s="13">
        <f>'Uscite dettaglio missioni'!HX30</f>
        <v>289104</v>
      </c>
      <c r="W30" s="13">
        <f>'Uscite dettaglio missioni'!HY30</f>
        <v>279277.78999999998</v>
      </c>
      <c r="X30" s="13">
        <f>'Uscite dettaglio missioni'!HZ30</f>
        <v>319990</v>
      </c>
      <c r="Y30" s="13">
        <f>'Uscite dettaglio missioni'!IA30</f>
        <v>309490</v>
      </c>
      <c r="Z30" s="13">
        <f>'Uscite dettaglio missioni'!IB30</f>
        <v>258121.71</v>
      </c>
      <c r="AA30" s="13">
        <f>'Uscite dettaglio missioni'!IC30</f>
        <v>298032</v>
      </c>
      <c r="AB30" s="13">
        <f>'Uscite dettaglio missioni'!ID30</f>
        <v>310800</v>
      </c>
      <c r="AC30" s="13">
        <v>251589.55</v>
      </c>
      <c r="AD30" s="13">
        <f>'Uscite dettaglio missioni'!IG30</f>
        <v>257300</v>
      </c>
      <c r="AE30" s="13">
        <f>'Uscite dettaglio missioni'!II30</f>
        <v>300900</v>
      </c>
      <c r="AF30" s="13">
        <v>251589.55</v>
      </c>
      <c r="AG30" s="13">
        <v>251589.55</v>
      </c>
      <c r="AH30" s="53"/>
    </row>
    <row r="31" spans="1:34" ht="15.75" x14ac:dyDescent="0.25">
      <c r="A31" s="5">
        <v>2114</v>
      </c>
      <c r="B31" s="9" t="s">
        <v>17</v>
      </c>
      <c r="C31" s="13">
        <f>'Uscite dettaglio missioni'!HE31</f>
        <v>91822.739999999991</v>
      </c>
      <c r="D31" s="13">
        <f>'Uscite dettaglio missioni'!HF31</f>
        <v>91822.739999999991</v>
      </c>
      <c r="E31" s="13">
        <f>'Uscite dettaglio missioni'!HG31</f>
        <v>73507.200000000012</v>
      </c>
      <c r="F31" s="13">
        <f>'Uscite dettaglio missioni'!HH31</f>
        <v>61000</v>
      </c>
      <c r="G31" s="13">
        <f>'Uscite dettaglio missioni'!HI31</f>
        <v>69678.7</v>
      </c>
      <c r="H31" s="13">
        <f>'Uscite dettaglio missioni'!HJ31</f>
        <v>84109.2</v>
      </c>
      <c r="I31" s="13">
        <f>'Uscite dettaglio missioni'!HK31</f>
        <v>86000.01</v>
      </c>
      <c r="J31" s="13">
        <f>'Uscite dettaglio missioni'!HL31</f>
        <v>37392</v>
      </c>
      <c r="K31" s="13">
        <f>'Uscite dettaglio missioni'!HM31</f>
        <v>26050.120000000003</v>
      </c>
      <c r="L31" s="13">
        <f>'Uscite dettaglio missioni'!HN31</f>
        <v>46998</v>
      </c>
      <c r="M31" s="13">
        <f>'Uscite dettaglio missioni'!HO31</f>
        <v>46998</v>
      </c>
      <c r="N31" s="13">
        <f>'Uscite dettaglio missioni'!HP31</f>
        <v>44108.759999999995</v>
      </c>
      <c r="O31" s="13">
        <f>'Uscite dettaglio missioni'!HQ31</f>
        <v>44502</v>
      </c>
      <c r="P31" s="13">
        <f>'Uscite dettaglio missioni'!HR31</f>
        <v>44502</v>
      </c>
      <c r="Q31" s="13">
        <f>'Uscite dettaglio missioni'!HS31</f>
        <v>46324.299999999996</v>
      </c>
      <c r="R31" s="13">
        <f>'Uscite dettaglio missioni'!HT31</f>
        <v>38900.01</v>
      </c>
      <c r="S31" s="13">
        <f>'Uscite dettaglio missioni'!HU31</f>
        <v>38500.400000000001</v>
      </c>
      <c r="T31" s="13">
        <f>'Uscite dettaglio missioni'!HV31</f>
        <v>38038.430000000008</v>
      </c>
      <c r="U31" s="13">
        <f>'Uscite dettaglio missioni'!HW31</f>
        <v>39000</v>
      </c>
      <c r="V31" s="13">
        <f>'Uscite dettaglio missioni'!HX31</f>
        <v>39000</v>
      </c>
      <c r="W31" s="13">
        <f>'Uscite dettaglio missioni'!HY31</f>
        <v>32839</v>
      </c>
      <c r="X31" s="13">
        <f>'Uscite dettaglio missioni'!HZ31</f>
        <v>59250</v>
      </c>
      <c r="Y31" s="13">
        <f>'Uscite dettaglio missioni'!IA31</f>
        <v>62250</v>
      </c>
      <c r="Z31" s="13">
        <f>'Uscite dettaglio missioni'!IB31</f>
        <v>41793.060000000005</v>
      </c>
      <c r="AA31" s="13">
        <f>'Uscite dettaglio missioni'!IC31</f>
        <v>60392</v>
      </c>
      <c r="AB31" s="13">
        <f>'Uscite dettaglio missioni'!ID31</f>
        <v>60392</v>
      </c>
      <c r="AC31" s="13">
        <v>50592.29</v>
      </c>
      <c r="AD31" s="13">
        <f>'Uscite dettaglio missioni'!IG31</f>
        <v>76000</v>
      </c>
      <c r="AE31" s="13">
        <f>'Uscite dettaglio missioni'!II31</f>
        <v>70000</v>
      </c>
      <c r="AF31" s="13">
        <v>50592.29</v>
      </c>
      <c r="AG31" s="13">
        <v>50592.29</v>
      </c>
      <c r="AH31" s="53"/>
    </row>
    <row r="32" spans="1:34" ht="15.75" x14ac:dyDescent="0.25">
      <c r="A32" s="5">
        <v>2115</v>
      </c>
      <c r="B32" s="9" t="s">
        <v>18</v>
      </c>
      <c r="C32" s="13">
        <f>'Uscite dettaglio missioni'!HE32</f>
        <v>51676.979999999996</v>
      </c>
      <c r="D32" s="13">
        <f>'Uscite dettaglio missioni'!HF32</f>
        <v>51676.979999999996</v>
      </c>
      <c r="E32" s="13">
        <f>'Uscite dettaglio missioni'!HG32</f>
        <v>36021.89</v>
      </c>
      <c r="F32" s="13">
        <f>'Uscite dettaglio missioni'!HH32</f>
        <v>61637</v>
      </c>
      <c r="G32" s="13">
        <f>'Uscite dettaglio missioni'!HI32</f>
        <v>35637</v>
      </c>
      <c r="H32" s="13">
        <f>'Uscite dettaglio missioni'!HJ32</f>
        <v>29714.09</v>
      </c>
      <c r="I32" s="13">
        <f>'Uscite dettaglio missioni'!HK32</f>
        <v>52283.61</v>
      </c>
      <c r="J32" s="13">
        <f>'Uscite dettaglio missioni'!HL32</f>
        <v>34930.019999999997</v>
      </c>
      <c r="K32" s="13">
        <f>'Uscite dettaglio missioni'!HM32</f>
        <v>20405.679999999997</v>
      </c>
      <c r="L32" s="13">
        <f>'Uscite dettaglio missioni'!HN32</f>
        <v>75984</v>
      </c>
      <c r="M32" s="13">
        <f>'Uscite dettaglio missioni'!HO32</f>
        <v>75984</v>
      </c>
      <c r="N32" s="13">
        <f>'Uscite dettaglio missioni'!HP32</f>
        <v>42055.34</v>
      </c>
      <c r="O32" s="13">
        <f>'Uscite dettaglio missioni'!HQ32</f>
        <v>69242</v>
      </c>
      <c r="P32" s="13">
        <f>'Uscite dettaglio missioni'!HR32</f>
        <v>69183</v>
      </c>
      <c r="Q32" s="13">
        <f>'Uscite dettaglio missioni'!HS32</f>
        <v>48510.92</v>
      </c>
      <c r="R32" s="13">
        <f>'Uscite dettaglio missioni'!HT32</f>
        <v>52252.88</v>
      </c>
      <c r="S32" s="13">
        <f>'Uscite dettaglio missioni'!HU32</f>
        <v>61543.49</v>
      </c>
      <c r="T32" s="13">
        <f>'Uscite dettaglio missioni'!HV32</f>
        <v>46971.62</v>
      </c>
      <c r="U32" s="13">
        <f>'Uscite dettaglio missioni'!HW32</f>
        <v>42367</v>
      </c>
      <c r="V32" s="13">
        <f>'Uscite dettaglio missioni'!HX32</f>
        <v>49366</v>
      </c>
      <c r="W32" s="13">
        <f>'Uscite dettaglio missioni'!HY32</f>
        <v>37575.81</v>
      </c>
      <c r="X32" s="13">
        <f>'Uscite dettaglio missioni'!HZ32</f>
        <v>163050</v>
      </c>
      <c r="Y32" s="13">
        <f>'Uscite dettaglio missioni'!IA32</f>
        <v>54300</v>
      </c>
      <c r="Z32" s="13">
        <f>'Uscite dettaglio missioni'!IB32</f>
        <v>29743.3</v>
      </c>
      <c r="AA32" s="13">
        <f>'Uscite dettaglio missioni'!IC32</f>
        <v>52536</v>
      </c>
      <c r="AB32" s="13">
        <f>'Uscite dettaglio missioni'!ID32</f>
        <v>40956</v>
      </c>
      <c r="AC32" s="13">
        <v>30944.7</v>
      </c>
      <c r="AD32" s="13">
        <f>'Uscite dettaglio missioni'!IG32</f>
        <v>35100</v>
      </c>
      <c r="AE32" s="13">
        <f>'Uscite dettaglio missioni'!II32</f>
        <v>35555</v>
      </c>
      <c r="AF32" s="13">
        <v>30944.7</v>
      </c>
      <c r="AG32" s="13">
        <v>30944.7</v>
      </c>
      <c r="AH32" s="53"/>
    </row>
    <row r="33" spans="1:34" ht="15.75" x14ac:dyDescent="0.25">
      <c r="A33" s="5">
        <v>2116</v>
      </c>
      <c r="B33" s="9" t="s">
        <v>19</v>
      </c>
      <c r="C33" s="13">
        <f>'Uscite dettaglio missioni'!HE33</f>
        <v>136834.22</v>
      </c>
      <c r="D33" s="13">
        <f>'Uscite dettaglio missioni'!HF33</f>
        <v>237912.17</v>
      </c>
      <c r="E33" s="13">
        <f>'Uscite dettaglio missioni'!HG33</f>
        <v>297762.48</v>
      </c>
      <c r="F33" s="13">
        <f>'Uscite dettaglio missioni'!HH33</f>
        <v>121802</v>
      </c>
      <c r="G33" s="13">
        <f>'Uscite dettaglio missioni'!HI33</f>
        <v>147802</v>
      </c>
      <c r="H33" s="13">
        <f>'Uscite dettaglio missioni'!HJ33</f>
        <v>139737.76999999999</v>
      </c>
      <c r="I33" s="13">
        <f>'Uscite dettaglio missioni'!HK33</f>
        <v>132200</v>
      </c>
      <c r="J33" s="13">
        <f>'Uscite dettaglio missioni'!HL33</f>
        <v>95600.010000000009</v>
      </c>
      <c r="K33" s="13">
        <f>'Uscite dettaglio missioni'!HM33</f>
        <v>69133.94</v>
      </c>
      <c r="L33" s="13">
        <f>'Uscite dettaglio missioni'!HN33</f>
        <v>103992</v>
      </c>
      <c r="M33" s="13">
        <f>'Uscite dettaglio missioni'!HO33</f>
        <v>103992</v>
      </c>
      <c r="N33" s="13">
        <f>'Uscite dettaglio missioni'!HP33</f>
        <v>98622.399999999994</v>
      </c>
      <c r="O33" s="13">
        <f>'Uscite dettaglio missioni'!HQ33</f>
        <v>86400</v>
      </c>
      <c r="P33" s="13">
        <f>'Uscite dettaglio missioni'!HR33</f>
        <v>86400</v>
      </c>
      <c r="Q33" s="13">
        <f>'Uscite dettaglio missioni'!HS33</f>
        <v>95730.22</v>
      </c>
      <c r="R33" s="13">
        <f>'Uscite dettaglio missioni'!HT33</f>
        <v>76600</v>
      </c>
      <c r="S33" s="13">
        <f>'Uscite dettaglio missioni'!HU33</f>
        <v>59292</v>
      </c>
      <c r="T33" s="13">
        <f>'Uscite dettaglio missioni'!HV33</f>
        <v>74361.38</v>
      </c>
      <c r="U33" s="13">
        <f>'Uscite dettaglio missioni'!HW33</f>
        <v>71599</v>
      </c>
      <c r="V33" s="13">
        <f>'Uscite dettaglio missioni'!HX33</f>
        <v>71599</v>
      </c>
      <c r="W33" s="13">
        <f>'Uscite dettaglio missioni'!HY33</f>
        <v>61359.200000000004</v>
      </c>
      <c r="X33" s="13">
        <f>'Uscite dettaglio missioni'!HZ33</f>
        <v>63600</v>
      </c>
      <c r="Y33" s="13">
        <f>'Uscite dettaglio missioni'!IA33</f>
        <v>64650</v>
      </c>
      <c r="Z33" s="13">
        <f>'Uscite dettaglio missioni'!IB33</f>
        <v>83757.77</v>
      </c>
      <c r="AA33" s="13">
        <f>'Uscite dettaglio missioni'!IC33</f>
        <v>71292</v>
      </c>
      <c r="AB33" s="13">
        <f>'Uscite dettaglio missioni'!ID33</f>
        <v>243800</v>
      </c>
      <c r="AC33" s="13">
        <v>222584.1</v>
      </c>
      <c r="AD33" s="13">
        <f>'Uscite dettaglio missioni'!IG33</f>
        <v>163100</v>
      </c>
      <c r="AE33" s="13">
        <f>'Uscite dettaglio missioni'!II33</f>
        <v>207900</v>
      </c>
      <c r="AF33" s="13">
        <v>222584.1</v>
      </c>
      <c r="AG33" s="13">
        <v>222584.1</v>
      </c>
      <c r="AH33" s="53"/>
    </row>
    <row r="34" spans="1:34" ht="15.75" x14ac:dyDescent="0.25">
      <c r="A34" s="5">
        <v>2117</v>
      </c>
      <c r="B34" s="9" t="s">
        <v>20</v>
      </c>
      <c r="C34" s="13">
        <f>'Uscite dettaglio missioni'!HE34</f>
        <v>1266452.2799999998</v>
      </c>
      <c r="D34" s="13">
        <f>'Uscite dettaglio missioni'!HF34</f>
        <v>1156452.28</v>
      </c>
      <c r="E34" s="13">
        <f>'Uscite dettaglio missioni'!HG34</f>
        <v>955789.78999999992</v>
      </c>
      <c r="F34" s="13">
        <f>'Uscite dettaglio missioni'!HH34</f>
        <v>478110</v>
      </c>
      <c r="G34" s="13">
        <f>'Uscite dettaglio missioni'!HI34</f>
        <v>635320.89</v>
      </c>
      <c r="H34" s="13">
        <f>'Uscite dettaglio missioni'!HJ34</f>
        <v>519888.23</v>
      </c>
      <c r="I34" s="13">
        <f>'Uscite dettaglio missioni'!HK34</f>
        <v>375126.89</v>
      </c>
      <c r="J34" s="13">
        <f>'Uscite dettaglio missioni'!HL34</f>
        <v>411668.09</v>
      </c>
      <c r="K34" s="13">
        <f>'Uscite dettaglio missioni'!HM34</f>
        <v>265200.54000000004</v>
      </c>
      <c r="L34" s="13">
        <f>'Uscite dettaglio missioni'!HN34</f>
        <v>440194</v>
      </c>
      <c r="M34" s="13">
        <f>'Uscite dettaglio missioni'!HO34</f>
        <v>350884.95</v>
      </c>
      <c r="N34" s="13">
        <f>'Uscite dettaglio missioni'!HP34</f>
        <v>278635.01</v>
      </c>
      <c r="O34" s="13">
        <f>'Uscite dettaglio missioni'!HQ34</f>
        <v>351247</v>
      </c>
      <c r="P34" s="13">
        <f>'Uscite dettaglio missioni'!HR34</f>
        <v>351247</v>
      </c>
      <c r="Q34" s="13">
        <f>'Uscite dettaglio missioni'!HS34</f>
        <v>271964.95</v>
      </c>
      <c r="R34" s="13">
        <f>'Uscite dettaglio missioni'!HT34</f>
        <v>335189.43</v>
      </c>
      <c r="S34" s="13">
        <f>'Uscite dettaglio missioni'!HU34</f>
        <v>272025.55</v>
      </c>
      <c r="T34" s="13">
        <f>'Uscite dettaglio missioni'!HV34</f>
        <v>257725.46999999997</v>
      </c>
      <c r="U34" s="13">
        <f>'Uscite dettaglio missioni'!HW34</f>
        <v>264560</v>
      </c>
      <c r="V34" s="13">
        <f>'Uscite dettaglio missioni'!HX34</f>
        <v>231787</v>
      </c>
      <c r="W34" s="13">
        <f>'Uscite dettaglio missioni'!HY34</f>
        <v>190493.58</v>
      </c>
      <c r="X34" s="13">
        <f>'Uscite dettaglio missioni'!HZ34</f>
        <v>181252</v>
      </c>
      <c r="Y34" s="13">
        <f>'Uscite dettaglio missioni'!IA34</f>
        <v>167755</v>
      </c>
      <c r="Z34" s="13">
        <f>'Uscite dettaglio missioni'!IB34</f>
        <v>178034.25</v>
      </c>
      <c r="AA34" s="13">
        <f>'Uscite dettaglio missioni'!IC34</f>
        <v>165751</v>
      </c>
      <c r="AB34" s="13">
        <f>'Uscite dettaglio missioni'!ID34</f>
        <v>198439</v>
      </c>
      <c r="AC34" s="13">
        <v>148374.75</v>
      </c>
      <c r="AD34" s="13">
        <f>'Uscite dettaglio missioni'!IG34</f>
        <v>94100</v>
      </c>
      <c r="AE34" s="13">
        <f>'Uscite dettaglio missioni'!II34</f>
        <v>70298</v>
      </c>
      <c r="AF34" s="13">
        <v>148374.75</v>
      </c>
      <c r="AG34" s="13">
        <v>148374.75</v>
      </c>
      <c r="AH34" s="53"/>
    </row>
    <row r="35" spans="1:34" ht="15.75" x14ac:dyDescent="0.25">
      <c r="A35" s="5">
        <v>2118</v>
      </c>
      <c r="B35" s="9" t="s">
        <v>248</v>
      </c>
      <c r="C35" s="13">
        <f>'Uscite dettaglio missioni'!HE35</f>
        <v>4389.76</v>
      </c>
      <c r="D35" s="13">
        <f>'Uscite dettaglio missioni'!HF35</f>
        <v>4389.76</v>
      </c>
      <c r="E35" s="13">
        <f>'Uscite dettaglio missioni'!HG35</f>
        <v>0</v>
      </c>
      <c r="F35" s="13">
        <f>'Uscite dettaglio missioni'!HH35</f>
        <v>126791</v>
      </c>
      <c r="G35" s="13">
        <f>'Uscite dettaglio missioni'!HI35</f>
        <v>169321</v>
      </c>
      <c r="H35" s="13">
        <f>'Uscite dettaglio missioni'!HJ35</f>
        <v>163246.87</v>
      </c>
      <c r="I35" s="13">
        <f>'Uscite dettaglio missioni'!HK35</f>
        <v>110000</v>
      </c>
      <c r="J35" s="13">
        <f>'Uscite dettaglio missioni'!HL35</f>
        <v>134200</v>
      </c>
      <c r="K35" s="13">
        <f>'Uscite dettaglio missioni'!HM35</f>
        <v>113540.62</v>
      </c>
      <c r="L35" s="13">
        <f>'Uscite dettaglio missioni'!HN35</f>
        <v>130001</v>
      </c>
      <c r="M35" s="13">
        <f>'Uscite dettaglio missioni'!HO35</f>
        <v>160100</v>
      </c>
      <c r="N35" s="13">
        <f>'Uscite dettaglio missioni'!HP35</f>
        <v>157104.41</v>
      </c>
      <c r="O35" s="13">
        <f>'Uscite dettaglio missioni'!HQ35</f>
        <v>130020</v>
      </c>
      <c r="P35" s="13">
        <f>'Uscite dettaglio missioni'!HR35</f>
        <v>130020</v>
      </c>
      <c r="Q35" s="13">
        <f>'Uscite dettaglio missioni'!HS35</f>
        <v>114746.49</v>
      </c>
      <c r="R35" s="13">
        <f>'Uscite dettaglio missioni'!HT35</f>
        <v>137060.00999999998</v>
      </c>
      <c r="S35" s="13">
        <f>'Uscite dettaglio missioni'!HU35</f>
        <v>169500</v>
      </c>
      <c r="T35" s="13">
        <f>'Uscite dettaglio missioni'!HV35</f>
        <v>167309.71</v>
      </c>
      <c r="U35" s="13">
        <f>'Uscite dettaglio missioni'!HW35</f>
        <v>137061</v>
      </c>
      <c r="V35" s="13">
        <f>'Uscite dettaglio missioni'!HX35</f>
        <v>137061</v>
      </c>
      <c r="W35" s="13">
        <f>'Uscite dettaglio missioni'!HY35</f>
        <v>143296.63</v>
      </c>
      <c r="X35" s="13">
        <f>'Uscite dettaglio missioni'!HZ35</f>
        <v>137007</v>
      </c>
      <c r="Y35" s="13">
        <f>'Uscite dettaglio missioni'!IA35</f>
        <v>149175</v>
      </c>
      <c r="Z35" s="13">
        <f>'Uscite dettaglio missioni'!IB35</f>
        <v>140568.47</v>
      </c>
      <c r="AA35" s="13">
        <f>'Uscite dettaglio missioni'!IC35</f>
        <v>141020</v>
      </c>
      <c r="AB35" s="13">
        <f>'Uscite dettaglio missioni'!ID35</f>
        <v>309740</v>
      </c>
      <c r="AC35" s="13">
        <v>291378.39</v>
      </c>
      <c r="AD35" s="13">
        <f>'Uscite dettaglio missioni'!IG35</f>
        <v>332152</v>
      </c>
      <c r="AE35" s="13">
        <f>'Uscite dettaglio missioni'!II35</f>
        <v>265000</v>
      </c>
      <c r="AF35" s="13">
        <v>291378.39</v>
      </c>
      <c r="AG35" s="13">
        <v>291378.39</v>
      </c>
      <c r="AH35" s="53"/>
    </row>
    <row r="36" spans="1:34" ht="15.75" x14ac:dyDescent="0.25">
      <c r="A36" s="5">
        <v>2119</v>
      </c>
      <c r="B36" s="9" t="s">
        <v>21</v>
      </c>
      <c r="C36" s="13">
        <f>'Uscite dettaglio missioni'!HE36</f>
        <v>91955.260000000009</v>
      </c>
      <c r="D36" s="13">
        <f>'Uscite dettaglio missioni'!HF36</f>
        <v>90955.8</v>
      </c>
      <c r="E36" s="13">
        <f>'Uscite dettaglio missioni'!HG36</f>
        <v>73006.179999999993</v>
      </c>
      <c r="F36" s="13">
        <f>'Uscite dettaglio missioni'!HH36</f>
        <v>41000</v>
      </c>
      <c r="G36" s="13">
        <f>'Uscite dettaglio missioni'!HI36</f>
        <v>9000</v>
      </c>
      <c r="H36" s="13">
        <f>'Uscite dettaglio missioni'!HJ36</f>
        <v>7247.98</v>
      </c>
      <c r="I36" s="13">
        <f>'Uscite dettaglio missioni'!HK36</f>
        <v>1022.95</v>
      </c>
      <c r="J36" s="13">
        <f>'Uscite dettaglio missioni'!HL36</f>
        <v>1200</v>
      </c>
      <c r="K36" s="13">
        <f>'Uscite dettaglio missioni'!HM36</f>
        <v>1010.98</v>
      </c>
      <c r="L36" s="13">
        <f>'Uscite dettaglio missioni'!HN36</f>
        <v>1300</v>
      </c>
      <c r="M36" s="13">
        <f>'Uscite dettaglio missioni'!HO36</f>
        <v>1300</v>
      </c>
      <c r="N36" s="13">
        <f>'Uscite dettaglio missioni'!HP36</f>
        <v>681.05000000000007</v>
      </c>
      <c r="O36" s="13">
        <f>'Uscite dettaglio missioni'!HQ36</f>
        <v>1200</v>
      </c>
      <c r="P36" s="13">
        <f>'Uscite dettaglio missioni'!HR36</f>
        <v>1200</v>
      </c>
      <c r="Q36" s="13">
        <f>'Uscite dettaglio missioni'!HS36</f>
        <v>0</v>
      </c>
      <c r="R36" s="13">
        <f>'Uscite dettaglio missioni'!HT36</f>
        <v>1000</v>
      </c>
      <c r="S36" s="13">
        <f>'Uscite dettaglio missioni'!HU36</f>
        <v>1000</v>
      </c>
      <c r="T36" s="13">
        <f>'Uscite dettaglio missioni'!HV36</f>
        <v>0</v>
      </c>
      <c r="U36" s="13">
        <f>'Uscite dettaglio missioni'!HW36</f>
        <v>500</v>
      </c>
      <c r="V36" s="13">
        <f>'Uscite dettaglio missioni'!HX36</f>
        <v>500</v>
      </c>
      <c r="W36" s="13">
        <f>'Uscite dettaglio missioni'!HY36</f>
        <v>0</v>
      </c>
      <c r="X36" s="13">
        <f>'Uscite dettaglio missioni'!HZ36</f>
        <v>961</v>
      </c>
      <c r="Y36" s="13">
        <f>'Uscite dettaglio missioni'!IA36</f>
        <v>961</v>
      </c>
      <c r="Z36" s="13">
        <f>'Uscite dettaglio missioni'!IB36</f>
        <v>0</v>
      </c>
      <c r="AA36" s="13">
        <f>'Uscite dettaglio missioni'!IC36</f>
        <v>0</v>
      </c>
      <c r="AB36" s="13">
        <f>'Uscite dettaglio missioni'!ID36</f>
        <v>0</v>
      </c>
      <c r="AC36" s="13">
        <f>'Uscite dettaglio missioni'!IE36</f>
        <v>0</v>
      </c>
      <c r="AD36" s="13">
        <f>'Uscite dettaglio missioni'!IG36</f>
        <v>0</v>
      </c>
      <c r="AE36" s="13">
        <f>'Uscite dettaglio missioni'!II36</f>
        <v>0</v>
      </c>
      <c r="AF36" s="13">
        <f>'Uscite dettaglio missioni'!IH36</f>
        <v>0</v>
      </c>
      <c r="AG36" s="13">
        <f>'Uscite dettaglio missioni'!II36</f>
        <v>0</v>
      </c>
      <c r="AH36" s="53"/>
    </row>
    <row r="37" spans="1:34" ht="15.75" x14ac:dyDescent="0.25">
      <c r="A37" s="5">
        <v>2120</v>
      </c>
      <c r="B37" s="9" t="s">
        <v>22</v>
      </c>
      <c r="C37" s="13">
        <f>'Uscite dettaglio missioni'!HE37</f>
        <v>126812.31999999999</v>
      </c>
      <c r="D37" s="13">
        <f>'Uscite dettaglio missioni'!HF37</f>
        <v>128297.90999999999</v>
      </c>
      <c r="E37" s="13">
        <f>'Uscite dettaglio missioni'!HG37</f>
        <v>70016.58</v>
      </c>
      <c r="F37" s="13">
        <f>'Uscite dettaglio missioni'!HH37</f>
        <v>134900</v>
      </c>
      <c r="G37" s="13">
        <f>'Uscite dettaglio missioni'!HI37</f>
        <v>138000</v>
      </c>
      <c r="H37" s="13">
        <f>'Uscite dettaglio missioni'!HJ37</f>
        <v>49046.74</v>
      </c>
      <c r="I37" s="13">
        <f>'Uscite dettaglio missioni'!HK37</f>
        <v>152400</v>
      </c>
      <c r="J37" s="13">
        <f>'Uscite dettaglio missioni'!HL37</f>
        <v>104983.61</v>
      </c>
      <c r="K37" s="13">
        <f>'Uscite dettaglio missioni'!HM37</f>
        <v>52305.80000000001</v>
      </c>
      <c r="L37" s="13">
        <f>'Uscite dettaglio missioni'!HN37</f>
        <v>120700</v>
      </c>
      <c r="M37" s="13">
        <f>'Uscite dettaglio missioni'!HO37</f>
        <v>153700</v>
      </c>
      <c r="N37" s="13">
        <f>'Uscite dettaglio missioni'!HP37</f>
        <v>149092.47999999998</v>
      </c>
      <c r="O37" s="13">
        <f>'Uscite dettaglio missioni'!HQ37</f>
        <v>144000</v>
      </c>
      <c r="P37" s="13">
        <f>'Uscite dettaglio missioni'!HR37</f>
        <v>144293.17000000001</v>
      </c>
      <c r="Q37" s="13">
        <f>'Uscite dettaglio missioni'!HS37</f>
        <v>77520.45</v>
      </c>
      <c r="R37" s="13">
        <f>'Uscite dettaglio missioni'!HT37</f>
        <v>110450</v>
      </c>
      <c r="S37" s="13">
        <f>'Uscite dettaglio missioni'!HU37</f>
        <v>128649</v>
      </c>
      <c r="T37" s="13">
        <f>'Uscite dettaglio missioni'!HV37</f>
        <v>93060.810000000012</v>
      </c>
      <c r="U37" s="13">
        <f>'Uscite dettaglio missioni'!HW37</f>
        <v>87010</v>
      </c>
      <c r="V37" s="13">
        <f>'Uscite dettaglio missioni'!HX37</f>
        <v>99510</v>
      </c>
      <c r="W37" s="13">
        <f>'Uscite dettaglio missioni'!HY37</f>
        <v>94356.640000000014</v>
      </c>
      <c r="X37" s="13">
        <f>'Uscite dettaglio missioni'!HZ37</f>
        <v>108250</v>
      </c>
      <c r="Y37" s="13">
        <f>'Uscite dettaglio missioni'!IA37</f>
        <v>130250</v>
      </c>
      <c r="Z37" s="13">
        <f>'Uscite dettaglio missioni'!IB37</f>
        <v>102719.46999999999</v>
      </c>
      <c r="AA37" s="13">
        <f>'Uscite dettaglio missioni'!IC37</f>
        <v>86900</v>
      </c>
      <c r="AB37" s="13">
        <f>'Uscite dettaglio missioni'!ID37</f>
        <v>109250</v>
      </c>
      <c r="AC37" s="13">
        <v>117922.44</v>
      </c>
      <c r="AD37" s="13">
        <f>'Uscite dettaglio missioni'!IG37</f>
        <v>95450</v>
      </c>
      <c r="AE37" s="13">
        <f>'Uscite dettaglio missioni'!II37</f>
        <v>69750</v>
      </c>
      <c r="AF37" s="13">
        <v>117922.44</v>
      </c>
      <c r="AG37" s="13">
        <v>117922.44</v>
      </c>
      <c r="AH37" s="53"/>
    </row>
    <row r="38" spans="1:34" ht="15.75" x14ac:dyDescent="0.25">
      <c r="A38" s="5">
        <v>2121</v>
      </c>
      <c r="B38" s="9" t="s">
        <v>23</v>
      </c>
      <c r="C38" s="13">
        <f>'Uscite dettaglio missioni'!HE38</f>
        <v>69336.88</v>
      </c>
      <c r="D38" s="13">
        <f>'Uscite dettaglio missioni'!HF38</f>
        <v>70321.72</v>
      </c>
      <c r="E38" s="13">
        <f>'Uscite dettaglio missioni'!HG38</f>
        <v>31607.279999999999</v>
      </c>
      <c r="F38" s="13">
        <f>'Uscite dettaglio missioni'!HH38</f>
        <v>26100</v>
      </c>
      <c r="G38" s="13">
        <f>'Uscite dettaglio missioni'!HI38</f>
        <v>12950</v>
      </c>
      <c r="H38" s="13">
        <f>'Uscite dettaglio missioni'!HJ38</f>
        <v>3441.25</v>
      </c>
      <c r="I38" s="13">
        <f>'Uscite dettaglio missioni'!HK38</f>
        <v>18850.010000000002</v>
      </c>
      <c r="J38" s="13">
        <f>'Uscite dettaglio missioni'!HL38</f>
        <v>5590</v>
      </c>
      <c r="K38" s="13">
        <f>'Uscite dettaglio missioni'!HM38</f>
        <v>9855.07</v>
      </c>
      <c r="L38" s="13">
        <f>'Uscite dettaglio missioni'!HN38</f>
        <v>12700</v>
      </c>
      <c r="M38" s="13">
        <f>'Uscite dettaglio missioni'!HO38</f>
        <v>12804.78</v>
      </c>
      <c r="N38" s="13">
        <f>'Uscite dettaglio missioni'!HP38</f>
        <v>11395.699999999999</v>
      </c>
      <c r="O38" s="13">
        <f>'Uscite dettaglio missioni'!HQ38</f>
        <v>11930</v>
      </c>
      <c r="P38" s="13">
        <f>'Uscite dettaglio missioni'!HR38</f>
        <v>13745</v>
      </c>
      <c r="Q38" s="13">
        <f>'Uscite dettaglio missioni'!HS38</f>
        <v>5512.01</v>
      </c>
      <c r="R38" s="13">
        <f>'Uscite dettaglio missioni'!HT38</f>
        <v>13690</v>
      </c>
      <c r="S38" s="13">
        <f>'Uscite dettaglio missioni'!HU38</f>
        <v>14987.26</v>
      </c>
      <c r="T38" s="13">
        <f>'Uscite dettaglio missioni'!HV38</f>
        <v>4451.8500000000004</v>
      </c>
      <c r="U38" s="13">
        <f>'Uscite dettaglio missioni'!HW38</f>
        <v>13259</v>
      </c>
      <c r="V38" s="13">
        <f>'Uscite dettaglio missioni'!HX38</f>
        <v>13259</v>
      </c>
      <c r="W38" s="13">
        <f>'Uscite dettaglio missioni'!HY38</f>
        <v>9203.18</v>
      </c>
      <c r="X38" s="13">
        <f>'Uscite dettaglio missioni'!HZ38</f>
        <v>17382</v>
      </c>
      <c r="Y38" s="13">
        <f>'Uscite dettaglio missioni'!IA38</f>
        <v>17882</v>
      </c>
      <c r="Z38" s="13">
        <f>'Uscite dettaglio missioni'!IB38</f>
        <v>16763.440000000002</v>
      </c>
      <c r="AA38" s="13">
        <f>'Uscite dettaglio missioni'!IC38</f>
        <v>19600</v>
      </c>
      <c r="AB38" s="13">
        <f>'Uscite dettaglio missioni'!ID38</f>
        <v>21250</v>
      </c>
      <c r="AC38" s="13">
        <v>11556.73</v>
      </c>
      <c r="AD38" s="13">
        <f>'Uscite dettaglio missioni'!IG38</f>
        <v>14000</v>
      </c>
      <c r="AE38" s="13">
        <f>'Uscite dettaglio missioni'!II38</f>
        <v>18335</v>
      </c>
      <c r="AF38" s="13">
        <v>11556.73</v>
      </c>
      <c r="AG38" s="13">
        <v>11556.73</v>
      </c>
      <c r="AH38" s="53"/>
    </row>
    <row r="39" spans="1:34" ht="15.75" x14ac:dyDescent="0.25">
      <c r="A39" s="5">
        <v>2122</v>
      </c>
      <c r="B39" s="9" t="s">
        <v>24</v>
      </c>
      <c r="C39" s="13">
        <f>'Uscite dettaglio missioni'!HE39</f>
        <v>42967.94</v>
      </c>
      <c r="D39" s="13">
        <f>'Uscite dettaglio missioni'!HF39</f>
        <v>43704.41</v>
      </c>
      <c r="E39" s="13">
        <f>'Uscite dettaglio missioni'!HG39</f>
        <v>43017.58</v>
      </c>
      <c r="F39" s="13">
        <f>'Uscite dettaglio missioni'!HH39</f>
        <v>42150</v>
      </c>
      <c r="G39" s="13">
        <f>'Uscite dettaglio missioni'!HI39</f>
        <v>39850</v>
      </c>
      <c r="H39" s="13">
        <f>'Uscite dettaglio missioni'!HJ39</f>
        <v>35853.21</v>
      </c>
      <c r="I39" s="13">
        <f>'Uscite dettaglio missioni'!HK39</f>
        <v>30532.78</v>
      </c>
      <c r="J39" s="13">
        <f>'Uscite dettaglio missioni'!HL39</f>
        <v>42797.74</v>
      </c>
      <c r="K39" s="13">
        <f>'Uscite dettaglio missioni'!HM39</f>
        <v>42917.31</v>
      </c>
      <c r="L39" s="13">
        <f>'Uscite dettaglio missioni'!HN39</f>
        <v>42853</v>
      </c>
      <c r="M39" s="13">
        <f>'Uscite dettaglio missioni'!HO39</f>
        <v>42853</v>
      </c>
      <c r="N39" s="13">
        <f>'Uscite dettaglio missioni'!HP39</f>
        <v>35449.79</v>
      </c>
      <c r="O39" s="13">
        <f>'Uscite dettaglio missioni'!HQ39</f>
        <v>37370</v>
      </c>
      <c r="P39" s="13">
        <f>'Uscite dettaglio missioni'!HR39</f>
        <v>37370</v>
      </c>
      <c r="Q39" s="13">
        <f>'Uscite dettaglio missioni'!HS39</f>
        <v>35105.379999999997</v>
      </c>
      <c r="R39" s="13">
        <f>'Uscite dettaglio missioni'!HT39</f>
        <v>37117.08</v>
      </c>
      <c r="S39" s="13">
        <f>'Uscite dettaglio missioni'!HU39</f>
        <v>36650</v>
      </c>
      <c r="T39" s="13">
        <f>'Uscite dettaglio missioni'!HV39</f>
        <v>34169.880000000005</v>
      </c>
      <c r="U39" s="13">
        <f>'Uscite dettaglio missioni'!HW39</f>
        <v>37118</v>
      </c>
      <c r="V39" s="13">
        <f>'Uscite dettaglio missioni'!HX39</f>
        <v>37118</v>
      </c>
      <c r="W39" s="13">
        <f>'Uscite dettaglio missioni'!HY39</f>
        <v>52849.78</v>
      </c>
      <c r="X39" s="13">
        <f>'Uscite dettaglio missioni'!HZ39</f>
        <v>37470</v>
      </c>
      <c r="Y39" s="13">
        <f>'Uscite dettaglio missioni'!IA39</f>
        <v>38470</v>
      </c>
      <c r="Z39" s="13">
        <f>'Uscite dettaglio missioni'!IB39</f>
        <v>37548.26</v>
      </c>
      <c r="AA39" s="13">
        <f>'Uscite dettaglio missioni'!IC39</f>
        <v>40026</v>
      </c>
      <c r="AB39" s="13">
        <f>'Uscite dettaglio missioni'!ID39</f>
        <v>40700.229999999996</v>
      </c>
      <c r="AC39" s="13">
        <v>38866.33</v>
      </c>
      <c r="AD39" s="13">
        <f>'Uscite dettaglio missioni'!IG39</f>
        <v>39500</v>
      </c>
      <c r="AE39" s="13">
        <f>'Uscite dettaglio missioni'!II39</f>
        <v>44050</v>
      </c>
      <c r="AF39" s="13">
        <v>38866.33</v>
      </c>
      <c r="AG39" s="13">
        <v>38866.33</v>
      </c>
      <c r="AH39" s="53"/>
    </row>
    <row r="40" spans="1:34" ht="15.75" x14ac:dyDescent="0.25">
      <c r="A40" s="5">
        <v>2123</v>
      </c>
      <c r="B40" s="9" t="s">
        <v>25</v>
      </c>
      <c r="C40" s="13">
        <f>'Uscite dettaglio missioni'!HE40</f>
        <v>194155.92000000004</v>
      </c>
      <c r="D40" s="13">
        <f>'Uscite dettaglio missioni'!HF40</f>
        <v>194155.92000000004</v>
      </c>
      <c r="E40" s="13">
        <f>'Uscite dettaglio missioni'!HG40</f>
        <v>155475.69999999998</v>
      </c>
      <c r="F40" s="13">
        <f>'Uscite dettaglio missioni'!HH40</f>
        <v>93780</v>
      </c>
      <c r="G40" s="13">
        <f>'Uscite dettaglio missioni'!HI40</f>
        <v>210810.11</v>
      </c>
      <c r="H40" s="13">
        <f>'Uscite dettaglio missioni'!HJ40</f>
        <v>189526.75</v>
      </c>
      <c r="I40" s="13">
        <f>'Uscite dettaglio missioni'!HK40</f>
        <v>185326.00000000003</v>
      </c>
      <c r="J40" s="13">
        <f>'Uscite dettaglio missioni'!HL40</f>
        <v>179617.6</v>
      </c>
      <c r="K40" s="13">
        <f>'Uscite dettaglio missioni'!HM40</f>
        <v>144400.75</v>
      </c>
      <c r="L40" s="13">
        <f>'Uscite dettaglio missioni'!HN40</f>
        <v>128014</v>
      </c>
      <c r="M40" s="13">
        <f>'Uscite dettaglio missioni'!HO40</f>
        <v>129468.77</v>
      </c>
      <c r="N40" s="13">
        <f>'Uscite dettaglio missioni'!HP40</f>
        <v>144242.95000000001</v>
      </c>
      <c r="O40" s="13">
        <f>'Uscite dettaglio missioni'!HQ40</f>
        <v>120173</v>
      </c>
      <c r="P40" s="13">
        <f>'Uscite dettaglio missioni'!HR40</f>
        <v>120365</v>
      </c>
      <c r="Q40" s="13">
        <f>'Uscite dettaglio missioni'!HS40</f>
        <v>127954.19</v>
      </c>
      <c r="R40" s="13">
        <f>'Uscite dettaglio missioni'!HT40</f>
        <v>194008.19999999998</v>
      </c>
      <c r="S40" s="13">
        <f>'Uscite dettaglio missioni'!HU40</f>
        <v>92783.510000000009</v>
      </c>
      <c r="T40" s="13">
        <f>'Uscite dettaglio missioni'!HV40</f>
        <v>111494.48</v>
      </c>
      <c r="U40" s="13">
        <f>'Uscite dettaglio missioni'!HW40</f>
        <v>87215</v>
      </c>
      <c r="V40" s="13">
        <f>'Uscite dettaglio missioni'!HX40</f>
        <v>83004</v>
      </c>
      <c r="W40" s="13">
        <f>'Uscite dettaglio missioni'!HY40</f>
        <v>82874.850000000006</v>
      </c>
      <c r="X40" s="13">
        <f>'Uscite dettaglio missioni'!HZ40</f>
        <v>85175</v>
      </c>
      <c r="Y40" s="13">
        <f>'Uscite dettaglio missioni'!IA40</f>
        <v>83470</v>
      </c>
      <c r="Z40" s="13">
        <f>'Uscite dettaglio missioni'!IB40</f>
        <v>16646.86</v>
      </c>
      <c r="AA40" s="13">
        <f>'Uscite dettaglio missioni'!IC40</f>
        <v>126813</v>
      </c>
      <c r="AB40" s="13">
        <f>'Uscite dettaglio missioni'!ID40</f>
        <v>109472</v>
      </c>
      <c r="AC40" s="13">
        <v>111762.16</v>
      </c>
      <c r="AD40" s="13">
        <f>'Uscite dettaglio missioni'!IG40</f>
        <v>85000</v>
      </c>
      <c r="AE40" s="13">
        <f>'Uscite dettaglio missioni'!II40</f>
        <v>123273.60000000001</v>
      </c>
      <c r="AF40" s="13">
        <v>111762.16</v>
      </c>
      <c r="AG40" s="13">
        <v>111762.16</v>
      </c>
      <c r="AH40" s="53"/>
    </row>
    <row r="41" spans="1:34" ht="15" customHeight="1" x14ac:dyDescent="0.25">
      <c r="A41" s="5">
        <v>2124</v>
      </c>
      <c r="B41" s="9" t="s">
        <v>26</v>
      </c>
      <c r="C41" s="13">
        <f>'Uscite dettaglio missioni'!HE41</f>
        <v>139579.15000000002</v>
      </c>
      <c r="D41" s="13">
        <f>'Uscite dettaglio missioni'!HF41</f>
        <v>80007.959999999992</v>
      </c>
      <c r="E41" s="13">
        <f>'Uscite dettaglio missioni'!HG41</f>
        <v>39760.65</v>
      </c>
      <c r="F41" s="13">
        <f>'Uscite dettaglio missioni'!HH41</f>
        <v>66440</v>
      </c>
      <c r="G41" s="13">
        <f>'Uscite dettaglio missioni'!HI41</f>
        <v>102940</v>
      </c>
      <c r="H41" s="13">
        <f>'Uscite dettaglio missioni'!HJ41</f>
        <v>94253.39</v>
      </c>
      <c r="I41" s="13">
        <f>'Uscite dettaglio missioni'!HK41</f>
        <v>142000</v>
      </c>
      <c r="J41" s="13">
        <f>'Uscite dettaglio missioni'!HL41</f>
        <v>263520</v>
      </c>
      <c r="K41" s="13">
        <f>'Uscite dettaglio missioni'!HM41</f>
        <v>183200.68</v>
      </c>
      <c r="L41" s="13">
        <f>'Uscite dettaglio missioni'!HN41</f>
        <v>90000</v>
      </c>
      <c r="M41" s="13">
        <f>'Uscite dettaglio missioni'!HO41</f>
        <v>65400</v>
      </c>
      <c r="N41" s="13">
        <f>'Uscite dettaglio missioni'!HP41</f>
        <v>62270.67</v>
      </c>
      <c r="O41" s="13">
        <f>'Uscite dettaglio missioni'!HQ41</f>
        <v>113300</v>
      </c>
      <c r="P41" s="13">
        <f>'Uscite dettaglio missioni'!HR41</f>
        <v>124926</v>
      </c>
      <c r="Q41" s="13">
        <f>'Uscite dettaglio missioni'!HS41</f>
        <v>34914.49</v>
      </c>
      <c r="R41" s="13">
        <f>'Uscite dettaglio missioni'!HT41</f>
        <v>120627.05</v>
      </c>
      <c r="S41" s="13">
        <f>'Uscite dettaglio missioni'!HU41</f>
        <v>116627.05</v>
      </c>
      <c r="T41" s="13">
        <f>'Uscite dettaglio missioni'!HV41</f>
        <v>179497.28999999998</v>
      </c>
      <c r="U41" s="13">
        <f>'Uscite dettaglio missioni'!HW41</f>
        <v>116800</v>
      </c>
      <c r="V41" s="13">
        <f>'Uscite dettaglio missioni'!HX41</f>
        <v>116800</v>
      </c>
      <c r="W41" s="13">
        <f>'Uscite dettaglio missioni'!HY41</f>
        <v>131164.37</v>
      </c>
      <c r="X41" s="13">
        <f>'Uscite dettaglio missioni'!HZ41</f>
        <v>148900</v>
      </c>
      <c r="Y41" s="13">
        <f>'Uscite dettaglio missioni'!IA41</f>
        <v>148900</v>
      </c>
      <c r="Z41" s="13">
        <f>'Uscite dettaglio missioni'!IB41</f>
        <v>87832.98</v>
      </c>
      <c r="AA41" s="13">
        <f>'Uscite dettaglio missioni'!IC41</f>
        <v>132847</v>
      </c>
      <c r="AB41" s="13">
        <f>'Uscite dettaglio missioni'!ID41</f>
        <v>137000</v>
      </c>
      <c r="AC41" s="13">
        <v>125879.31</v>
      </c>
      <c r="AD41" s="13">
        <f>'Uscite dettaglio missioni'!IG41</f>
        <v>143200</v>
      </c>
      <c r="AE41" s="13">
        <f>'Uscite dettaglio missioni'!II41</f>
        <v>165800</v>
      </c>
      <c r="AF41" s="13">
        <v>125879.31</v>
      </c>
      <c r="AG41" s="13">
        <v>125879.31</v>
      </c>
      <c r="AH41" s="53"/>
    </row>
    <row r="42" spans="1:34" ht="15.75" x14ac:dyDescent="0.25">
      <c r="A42" s="5">
        <v>2125</v>
      </c>
      <c r="B42" s="9" t="s">
        <v>27</v>
      </c>
      <c r="C42" s="13">
        <f>'Uscite dettaglio missioni'!HE42</f>
        <v>134859.6</v>
      </c>
      <c r="D42" s="13">
        <f>'Uscite dettaglio missioni'!HF42</f>
        <v>149419.14000000001</v>
      </c>
      <c r="E42" s="13">
        <f>'Uscite dettaglio missioni'!HG42</f>
        <v>151758.93</v>
      </c>
      <c r="F42" s="13">
        <f>'Uscite dettaglio missioni'!HH42</f>
        <v>135959</v>
      </c>
      <c r="G42" s="13">
        <f>'Uscite dettaglio missioni'!HI42</f>
        <v>118103.98999999999</v>
      </c>
      <c r="H42" s="13">
        <f>'Uscite dettaglio missioni'!HJ42</f>
        <v>100708.15999999999</v>
      </c>
      <c r="I42" s="13">
        <f>'Uscite dettaglio missioni'!HK42</f>
        <v>83726.23</v>
      </c>
      <c r="J42" s="13">
        <f>'Uscite dettaglio missioni'!HL42</f>
        <v>101523.18</v>
      </c>
      <c r="K42" s="13">
        <f>'Uscite dettaglio missioni'!HM42</f>
        <v>80976.909999999989</v>
      </c>
      <c r="L42" s="13">
        <f>'Uscite dettaglio missioni'!HN42</f>
        <v>95910</v>
      </c>
      <c r="M42" s="13">
        <f>'Uscite dettaglio missioni'!HO42</f>
        <v>97270</v>
      </c>
      <c r="N42" s="13">
        <f>'Uscite dettaglio missioni'!HP42</f>
        <v>76941.25</v>
      </c>
      <c r="O42" s="13">
        <f>'Uscite dettaglio missioni'!HQ42</f>
        <v>91601</v>
      </c>
      <c r="P42" s="13">
        <f>'Uscite dettaglio missioni'!HR42</f>
        <v>91601</v>
      </c>
      <c r="Q42" s="13">
        <f>'Uscite dettaglio missioni'!HS42</f>
        <v>116964.03</v>
      </c>
      <c r="R42" s="13">
        <f>'Uscite dettaglio missioni'!HT42</f>
        <v>131884.67000000001</v>
      </c>
      <c r="S42" s="13">
        <f>'Uscite dettaglio missioni'!HU42</f>
        <v>128841.60000000001</v>
      </c>
      <c r="T42" s="13">
        <f>'Uscite dettaglio missioni'!HV42</f>
        <v>102428.67</v>
      </c>
      <c r="U42" s="13">
        <f>'Uscite dettaglio missioni'!HW42</f>
        <v>119493</v>
      </c>
      <c r="V42" s="13">
        <f>'Uscite dettaglio missioni'!HX42</f>
        <v>122643</v>
      </c>
      <c r="W42" s="13">
        <f>'Uscite dettaglio missioni'!HY42</f>
        <v>99257.79</v>
      </c>
      <c r="X42" s="13">
        <f>'Uscite dettaglio missioni'!HZ42</f>
        <v>120100</v>
      </c>
      <c r="Y42" s="13">
        <f>'Uscite dettaglio missioni'!IA42</f>
        <v>120100</v>
      </c>
      <c r="Z42" s="13">
        <f>'Uscite dettaglio missioni'!IB42</f>
        <v>94753</v>
      </c>
      <c r="AA42" s="13">
        <f>'Uscite dettaglio missioni'!IC42</f>
        <v>122663</v>
      </c>
      <c r="AB42" s="13">
        <f>'Uscite dettaglio missioni'!ID42</f>
        <v>101093</v>
      </c>
      <c r="AC42" s="13">
        <v>70246.28</v>
      </c>
      <c r="AD42" s="13">
        <f>'Uscite dettaglio missioni'!IG42</f>
        <v>90800</v>
      </c>
      <c r="AE42" s="13">
        <f>'Uscite dettaglio missioni'!II42</f>
        <v>107950</v>
      </c>
      <c r="AF42" s="13">
        <v>70246.28</v>
      </c>
      <c r="AG42" s="13">
        <v>70246.28</v>
      </c>
      <c r="AH42" s="53"/>
    </row>
    <row r="43" spans="1:34" ht="15.75" x14ac:dyDescent="0.25">
      <c r="A43" s="5">
        <v>2126</v>
      </c>
      <c r="B43" s="9" t="s">
        <v>28</v>
      </c>
      <c r="C43" s="13">
        <f>'Uscite dettaglio missioni'!HE43</f>
        <v>0</v>
      </c>
      <c r="D43" s="13">
        <f>'Uscite dettaglio missioni'!HF43</f>
        <v>0</v>
      </c>
      <c r="E43" s="13">
        <f>'Uscite dettaglio missioni'!HG43</f>
        <v>601.20000000000005</v>
      </c>
      <c r="F43" s="13">
        <f>'Uscite dettaglio missioni'!HH43</f>
        <v>500</v>
      </c>
      <c r="G43" s="13">
        <f>'Uscite dettaglio missioni'!HI43</f>
        <v>2700</v>
      </c>
      <c r="H43" s="13">
        <f>'Uscite dettaglio missioni'!HJ43</f>
        <v>2693.09</v>
      </c>
      <c r="I43" s="13">
        <f>'Uscite dettaglio missioni'!HK43</f>
        <v>3278.69</v>
      </c>
      <c r="J43" s="13">
        <f>'Uscite dettaglio missioni'!HL43</f>
        <v>9000</v>
      </c>
      <c r="K43" s="13">
        <f>'Uscite dettaglio missioni'!HM43</f>
        <v>6678.98</v>
      </c>
      <c r="L43" s="13">
        <f>'Uscite dettaglio missioni'!HN43</f>
        <v>6000</v>
      </c>
      <c r="M43" s="13">
        <f>'Uscite dettaglio missioni'!HO43</f>
        <v>10000</v>
      </c>
      <c r="N43" s="13">
        <f>'Uscite dettaglio missioni'!HP43</f>
        <v>6196.1</v>
      </c>
      <c r="O43" s="13">
        <f>'Uscite dettaglio missioni'!HQ43</f>
        <v>4700</v>
      </c>
      <c r="P43" s="13">
        <f>'Uscite dettaglio missioni'!HR43</f>
        <v>4700</v>
      </c>
      <c r="Q43" s="13">
        <f>'Uscite dettaglio missioni'!HS43</f>
        <v>3369.23</v>
      </c>
      <c r="R43" s="13">
        <f>'Uscite dettaglio missioni'!HT43</f>
        <v>4300</v>
      </c>
      <c r="S43" s="13">
        <f>'Uscite dettaglio missioni'!HU43</f>
        <v>4300</v>
      </c>
      <c r="T43" s="13">
        <f>'Uscite dettaglio missioni'!HV43</f>
        <v>4763.41</v>
      </c>
      <c r="U43" s="13">
        <f>'Uscite dettaglio missioni'!HW43</f>
        <v>3800</v>
      </c>
      <c r="V43" s="13">
        <f>'Uscite dettaglio missioni'!HX43</f>
        <v>3800</v>
      </c>
      <c r="W43" s="13">
        <f>'Uscite dettaglio missioni'!HY43</f>
        <v>0</v>
      </c>
      <c r="X43" s="13">
        <f>'Uscite dettaglio missioni'!HZ43</f>
        <v>3800</v>
      </c>
      <c r="Y43" s="13">
        <f>'Uscite dettaglio missioni'!IA43</f>
        <v>3800</v>
      </c>
      <c r="Z43" s="13">
        <f>'Uscite dettaglio missioni'!IB43</f>
        <v>8550.4</v>
      </c>
      <c r="AA43" s="13">
        <f>'Uscite dettaglio missioni'!IC43</f>
        <v>1800</v>
      </c>
      <c r="AB43" s="13">
        <f>'Uscite dettaglio missioni'!ID43</f>
        <v>1800</v>
      </c>
      <c r="AC43" s="13">
        <f>'Uscite dettaglio missioni'!IE43</f>
        <v>0</v>
      </c>
      <c r="AD43" s="13">
        <f>'Uscite dettaglio missioni'!IG43</f>
        <v>14371.2</v>
      </c>
      <c r="AE43" s="13">
        <f>'Uscite dettaglio missioni'!II43</f>
        <v>0</v>
      </c>
      <c r="AF43" s="13">
        <f>'Uscite dettaglio missioni'!IH43</f>
        <v>24763.16</v>
      </c>
      <c r="AG43" s="13">
        <f>'Uscite dettaglio missioni'!II43</f>
        <v>0</v>
      </c>
      <c r="AH43" s="53"/>
    </row>
    <row r="44" spans="1:34" ht="15.75" x14ac:dyDescent="0.25">
      <c r="A44" s="5">
        <v>2127</v>
      </c>
      <c r="B44" s="9" t="s">
        <v>29</v>
      </c>
      <c r="C44" s="13">
        <f>'Uscite dettaglio missioni'!HE44</f>
        <v>435.93</v>
      </c>
      <c r="D44" s="13">
        <f>'Uscite dettaglio missioni'!HF44</f>
        <v>435.93</v>
      </c>
      <c r="E44" s="13">
        <f>'Uscite dettaglio missioni'!HG44</f>
        <v>60.5</v>
      </c>
      <c r="F44" s="13">
        <f>'Uscite dettaglio missioni'!HH44</f>
        <v>0</v>
      </c>
      <c r="G44" s="13">
        <f>'Uscite dettaglio missioni'!HI44</f>
        <v>500</v>
      </c>
      <c r="H44" s="13">
        <f>'Uscite dettaglio missioni'!HJ44</f>
        <v>452.67</v>
      </c>
      <c r="I44" s="13">
        <f>'Uscite dettaglio missioni'!HK44</f>
        <v>409.84</v>
      </c>
      <c r="J44" s="13">
        <f>'Uscite dettaglio missioni'!HL44</f>
        <v>409.84</v>
      </c>
      <c r="K44" s="13">
        <f>'Uscite dettaglio missioni'!HM44</f>
        <v>0</v>
      </c>
      <c r="L44" s="13">
        <f>'Uscite dettaglio missioni'!HN44</f>
        <v>500</v>
      </c>
      <c r="M44" s="13">
        <f>'Uscite dettaglio missioni'!HO44</f>
        <v>500</v>
      </c>
      <c r="N44" s="13">
        <f>'Uscite dettaglio missioni'!HP44</f>
        <v>118</v>
      </c>
      <c r="O44" s="13">
        <f>'Uscite dettaglio missioni'!HQ44</f>
        <v>500</v>
      </c>
      <c r="P44" s="13">
        <f>'Uscite dettaglio missioni'!HR44</f>
        <v>500</v>
      </c>
      <c r="Q44" s="13">
        <f>'Uscite dettaglio missioni'!HS44</f>
        <v>330</v>
      </c>
      <c r="R44" s="13">
        <f>'Uscite dettaglio missioni'!HT44</f>
        <v>500</v>
      </c>
      <c r="S44" s="13">
        <f>'Uscite dettaglio missioni'!HU44</f>
        <v>500</v>
      </c>
      <c r="T44" s="13">
        <f>'Uscite dettaglio missioni'!HV44</f>
        <v>0</v>
      </c>
      <c r="U44" s="13">
        <f>'Uscite dettaglio missioni'!HW44</f>
        <v>400</v>
      </c>
      <c r="V44" s="13">
        <f>'Uscite dettaglio missioni'!HX44</f>
        <v>400</v>
      </c>
      <c r="W44" s="13">
        <f>'Uscite dettaglio missioni'!HY44</f>
        <v>351.3</v>
      </c>
      <c r="X44" s="13">
        <f>'Uscite dettaglio missioni'!HZ44</f>
        <v>400</v>
      </c>
      <c r="Y44" s="13">
        <f>'Uscite dettaglio missioni'!IA44</f>
        <v>400</v>
      </c>
      <c r="Z44" s="13">
        <f>'Uscite dettaglio missioni'!IB44</f>
        <v>1451.13</v>
      </c>
      <c r="AA44" s="13">
        <f>'Uscite dettaglio missioni'!IC44</f>
        <v>400</v>
      </c>
      <c r="AB44" s="13">
        <f>'Uscite dettaglio missioni'!ID44</f>
        <v>1060</v>
      </c>
      <c r="AC44" s="13">
        <v>1060</v>
      </c>
      <c r="AD44" s="13">
        <f>'Uscite dettaglio missioni'!IG44</f>
        <v>1200</v>
      </c>
      <c r="AE44" s="13">
        <f>'Uscite dettaglio missioni'!II44</f>
        <v>1800</v>
      </c>
      <c r="AF44" s="13">
        <v>1060</v>
      </c>
      <c r="AG44" s="13">
        <v>1060</v>
      </c>
      <c r="AH44" s="53"/>
    </row>
    <row r="45" spans="1:34" ht="15.75" x14ac:dyDescent="0.25">
      <c r="A45" s="5">
        <v>2298</v>
      </c>
      <c r="B45" s="9" t="s">
        <v>30</v>
      </c>
      <c r="C45" s="13">
        <f>'Uscite dettaglio missioni'!HE45</f>
        <v>336077.73</v>
      </c>
      <c r="D45" s="13">
        <f>'Uscite dettaglio missioni'!HF45</f>
        <v>543716.64</v>
      </c>
      <c r="E45" s="13">
        <f>'Uscite dettaglio missioni'!HG45</f>
        <v>1214393.1800000002</v>
      </c>
      <c r="F45" s="13">
        <f>'Uscite dettaglio missioni'!HH45</f>
        <v>877825</v>
      </c>
      <c r="G45" s="13">
        <f>'Uscite dettaglio missioni'!HI45</f>
        <v>994664.41999999993</v>
      </c>
      <c r="H45" s="13">
        <f>'Uscite dettaglio missioni'!HJ45</f>
        <v>929819.16</v>
      </c>
      <c r="I45" s="13">
        <f>'Uscite dettaglio missioni'!HK45</f>
        <v>773155</v>
      </c>
      <c r="J45" s="13">
        <f>'Uscite dettaglio missioni'!HL45</f>
        <v>877038.32000000007</v>
      </c>
      <c r="K45" s="13">
        <f>'Uscite dettaglio missioni'!HM45</f>
        <v>765925.37</v>
      </c>
      <c r="L45" s="13">
        <f>'Uscite dettaglio missioni'!HN45</f>
        <v>569941</v>
      </c>
      <c r="M45" s="13">
        <f>'Uscite dettaglio missioni'!HO45</f>
        <v>630438</v>
      </c>
      <c r="N45" s="13">
        <f>'Uscite dettaglio missioni'!HP45</f>
        <v>739739.44000000006</v>
      </c>
      <c r="O45" s="13">
        <f>'Uscite dettaglio missioni'!HQ45</f>
        <v>1053671</v>
      </c>
      <c r="P45" s="13">
        <f>'Uscite dettaglio missioni'!HR45</f>
        <v>1450671</v>
      </c>
      <c r="Q45" s="13">
        <f>'Uscite dettaglio missioni'!HS45</f>
        <v>1152928.58</v>
      </c>
      <c r="R45" s="13">
        <f>'Uscite dettaglio missioni'!HT45</f>
        <v>867171.01</v>
      </c>
      <c r="S45" s="13">
        <f>'Uscite dettaglio missioni'!HU45</f>
        <v>1564599.46</v>
      </c>
      <c r="T45" s="13">
        <f>'Uscite dettaglio missioni'!HV45</f>
        <v>1562777.03</v>
      </c>
      <c r="U45" s="13">
        <f>'Uscite dettaglio missioni'!HW45</f>
        <v>1226755</v>
      </c>
      <c r="V45" s="13">
        <f>'Uscite dettaglio missioni'!HX45</f>
        <v>1517221.05</v>
      </c>
      <c r="W45" s="13">
        <f>'Uscite dettaglio missioni'!HY45</f>
        <v>1918270.87</v>
      </c>
      <c r="X45" s="13">
        <f>'Uscite dettaglio missioni'!HZ45</f>
        <v>1069310</v>
      </c>
      <c r="Y45" s="13">
        <f>'Uscite dettaglio missioni'!IA45</f>
        <v>1402335</v>
      </c>
      <c r="Z45" s="13">
        <f>'Uscite dettaglio missioni'!IB45</f>
        <v>1742351.2</v>
      </c>
      <c r="AA45" s="13">
        <f>'Uscite dettaglio missioni'!IC45</f>
        <v>1559839</v>
      </c>
      <c r="AB45" s="13">
        <f>'Uscite dettaglio missioni'!ID45</f>
        <v>1679509</v>
      </c>
      <c r="AC45" s="13">
        <v>1597111.09</v>
      </c>
      <c r="AD45" s="13">
        <f>'Uscite dettaglio missioni'!IG45</f>
        <v>1260290</v>
      </c>
      <c r="AE45" s="13">
        <f>'Uscite dettaglio missioni'!II45</f>
        <v>1690132</v>
      </c>
      <c r="AF45" s="13">
        <v>1597111.09</v>
      </c>
      <c r="AG45" s="13">
        <v>1597111.09</v>
      </c>
      <c r="AH45" s="53"/>
    </row>
    <row r="46" spans="1:34" ht="15.75" x14ac:dyDescent="0.25">
      <c r="A46" s="5">
        <v>2299</v>
      </c>
      <c r="B46" s="9" t="s">
        <v>316</v>
      </c>
      <c r="C46" s="13">
        <f>'Uscite dettaglio missioni'!HE46</f>
        <v>4131.2</v>
      </c>
      <c r="D46" s="13">
        <f>'Uscite dettaglio missioni'!HF46</f>
        <v>0</v>
      </c>
      <c r="E46" s="13">
        <f>'Uscite dettaglio missioni'!HG46</f>
        <v>0</v>
      </c>
      <c r="F46" s="13">
        <f>'Uscite dettaglio missioni'!HH46</f>
        <v>0</v>
      </c>
      <c r="G46" s="13">
        <f>'Uscite dettaglio missioni'!HI46</f>
        <v>0</v>
      </c>
      <c r="H46" s="13">
        <f>'Uscite dettaglio missioni'!HJ46</f>
        <v>0</v>
      </c>
      <c r="I46" s="13">
        <f>'Uscite dettaglio missioni'!HK46</f>
        <v>0</v>
      </c>
      <c r="J46" s="13">
        <f>'Uscite dettaglio missioni'!HL46</f>
        <v>0</v>
      </c>
      <c r="K46" s="13">
        <f>'Uscite dettaglio missioni'!HM46</f>
        <v>50</v>
      </c>
      <c r="L46" s="13">
        <f>'Uscite dettaglio missioni'!HN46</f>
        <v>0</v>
      </c>
      <c r="M46" s="13">
        <f>'Uscite dettaglio missioni'!HO46</f>
        <v>0</v>
      </c>
      <c r="N46" s="13">
        <f>'Uscite dettaglio missioni'!HP46</f>
        <v>1000</v>
      </c>
      <c r="O46" s="13">
        <f>'Uscite dettaglio missioni'!HQ46</f>
        <v>0</v>
      </c>
      <c r="P46" s="13">
        <f>'Uscite dettaglio missioni'!HR46</f>
        <v>0</v>
      </c>
      <c r="Q46" s="13">
        <f>'Uscite dettaglio missioni'!HS46</f>
        <v>0</v>
      </c>
      <c r="R46" s="13">
        <f>'Uscite dettaglio missioni'!HT46</f>
        <v>0</v>
      </c>
      <c r="S46" s="13">
        <f>'Uscite dettaglio missioni'!HU46</f>
        <v>0</v>
      </c>
      <c r="T46" s="13">
        <f>'Uscite dettaglio missioni'!HV46</f>
        <v>0</v>
      </c>
      <c r="U46" s="13">
        <f>'Uscite dettaglio missioni'!HW46</f>
        <v>0</v>
      </c>
      <c r="V46" s="13">
        <f>'Uscite dettaglio missioni'!HX46</f>
        <v>0</v>
      </c>
      <c r="W46" s="13">
        <f>'Uscite dettaglio missioni'!HY46</f>
        <v>305</v>
      </c>
      <c r="X46" s="13">
        <f>'Uscite dettaglio missioni'!HZ46</f>
        <v>0</v>
      </c>
      <c r="Y46" s="13">
        <f>'Uscite dettaglio missioni'!IA46</f>
        <v>0</v>
      </c>
      <c r="Z46" s="13">
        <f>'Uscite dettaglio missioni'!IB46</f>
        <v>0</v>
      </c>
      <c r="AA46" s="13">
        <f>'Uscite dettaglio missioni'!IC46</f>
        <v>0</v>
      </c>
      <c r="AB46" s="13">
        <f>'Uscite dettaglio missioni'!ID46</f>
        <v>128.85</v>
      </c>
      <c r="AC46" s="13">
        <v>68.150000000000006</v>
      </c>
      <c r="AD46" s="13">
        <f>'Uscite dettaglio missioni'!IG46</f>
        <v>17.920000000000002</v>
      </c>
      <c r="AE46" s="13">
        <f>'Uscite dettaglio missioni'!II46</f>
        <v>0</v>
      </c>
      <c r="AF46" s="13">
        <v>68.150000000000006</v>
      </c>
      <c r="AG46" s="13">
        <v>68.150000000000006</v>
      </c>
      <c r="AH46" s="53"/>
    </row>
    <row r="47" spans="1:34" ht="20.100000000000001" customHeight="1" x14ac:dyDescent="0.25">
      <c r="A47" s="5">
        <v>3</v>
      </c>
      <c r="B47" s="7" t="s">
        <v>87</v>
      </c>
      <c r="C47" s="11">
        <f>'Uscite dettaglio missioni'!HE47</f>
        <v>7497690.5300000003</v>
      </c>
      <c r="D47" s="11">
        <f>'Uscite dettaglio missioni'!HF47</f>
        <v>7731787.8900000006</v>
      </c>
      <c r="E47" s="11">
        <f>'Uscite dettaglio missioni'!HG47</f>
        <v>8160425.790000001</v>
      </c>
      <c r="F47" s="11">
        <f>'Uscite dettaglio missioni'!HH47</f>
        <v>5336371</v>
      </c>
      <c r="G47" s="11">
        <f>'Uscite dettaglio missioni'!HI47</f>
        <v>6366882.3300000001</v>
      </c>
      <c r="H47" s="11">
        <f>'Uscite dettaglio missioni'!HJ47</f>
        <v>5804756.3700000001</v>
      </c>
      <c r="I47" s="11">
        <f>'Uscite dettaglio missioni'!HK47</f>
        <v>4113519.21</v>
      </c>
      <c r="J47" s="11">
        <f>'Uscite dettaglio missioni'!HL47</f>
        <v>4045232.41</v>
      </c>
      <c r="K47" s="11">
        <f>'Uscite dettaglio missioni'!HM47</f>
        <v>3556593.12</v>
      </c>
      <c r="L47" s="11">
        <f>'Uscite dettaglio missioni'!HN47</f>
        <v>2711438</v>
      </c>
      <c r="M47" s="11">
        <f>'Uscite dettaglio missioni'!HO47</f>
        <v>4045324.9200000004</v>
      </c>
      <c r="N47" s="11">
        <f>'Uscite dettaglio missioni'!HP47</f>
        <v>2170835.12</v>
      </c>
      <c r="O47" s="11">
        <f>'Uscite dettaglio missioni'!HQ47</f>
        <v>4063250</v>
      </c>
      <c r="P47" s="11">
        <f>'Uscite dettaglio missioni'!HR47</f>
        <v>4576078.24</v>
      </c>
      <c r="Q47" s="11">
        <f>'Uscite dettaglio missioni'!HS47</f>
        <v>2652745.7000000002</v>
      </c>
      <c r="R47" s="11">
        <f>'Uscite dettaglio missioni'!HT47</f>
        <v>4836494.7699999996</v>
      </c>
      <c r="S47" s="11">
        <f>'Uscite dettaglio missioni'!HU47</f>
        <v>6008665.5599999996</v>
      </c>
      <c r="T47" s="11">
        <f>'Uscite dettaglio missioni'!HV47</f>
        <v>4517292.66</v>
      </c>
      <c r="U47" s="11">
        <f>'Uscite dettaglio missioni'!HW47</f>
        <v>2179808</v>
      </c>
      <c r="V47" s="11">
        <f>'Uscite dettaglio missioni'!HX47</f>
        <v>8357325.7400000002</v>
      </c>
      <c r="W47" s="11">
        <f>'Uscite dettaglio missioni'!HY47</f>
        <v>3835494.94</v>
      </c>
      <c r="X47" s="11">
        <f>'Uscite dettaglio missioni'!HZ47</f>
        <v>7317650</v>
      </c>
      <c r="Y47" s="11">
        <f>'Uscite dettaglio missioni'!IA47</f>
        <v>6684105</v>
      </c>
      <c r="Z47" s="11">
        <f>'Uscite dettaglio missioni'!IB47</f>
        <v>5043284.0299999993</v>
      </c>
      <c r="AA47" s="11">
        <f>'Uscite dettaglio missioni'!IC47</f>
        <v>1870400</v>
      </c>
      <c r="AB47" s="11">
        <f>'Uscite dettaglio missioni'!ID47</f>
        <v>2803200</v>
      </c>
      <c r="AC47" s="11">
        <f>'Uscite dettaglio missioni'!IE47</f>
        <v>2110316.56</v>
      </c>
      <c r="AD47" s="11">
        <f>'Uscite dettaglio missioni'!IG47</f>
        <v>2707109.74</v>
      </c>
      <c r="AE47" s="11">
        <f>'Uscite dettaglio missioni'!II47</f>
        <v>2110360</v>
      </c>
      <c r="AF47" s="11">
        <f>'Uscite dettaglio missioni'!IH47</f>
        <v>3098838.1399999997</v>
      </c>
      <c r="AG47" s="11">
        <f>'Uscite dettaglio missioni'!II47</f>
        <v>2110360</v>
      </c>
      <c r="AH47" s="53"/>
    </row>
    <row r="48" spans="1:34" ht="15" customHeight="1" x14ac:dyDescent="0.25">
      <c r="A48" s="5">
        <v>31</v>
      </c>
      <c r="B48" s="8" t="s">
        <v>88</v>
      </c>
      <c r="C48" s="12">
        <f>'Uscite dettaglio missioni'!HE48</f>
        <v>2517690.5300000003</v>
      </c>
      <c r="D48" s="12">
        <f>'Uscite dettaglio missioni'!HF48</f>
        <v>2167653.41</v>
      </c>
      <c r="E48" s="12">
        <f>'Uscite dettaglio missioni'!HG48</f>
        <v>2686805.65</v>
      </c>
      <c r="F48" s="12">
        <f>'Uscite dettaglio missioni'!HH48</f>
        <v>1072996</v>
      </c>
      <c r="G48" s="12">
        <f>'Uscite dettaglio missioni'!HI48</f>
        <v>1163447.33</v>
      </c>
      <c r="H48" s="12">
        <f>'Uscite dettaglio missioni'!HJ48</f>
        <v>1197490.99</v>
      </c>
      <c r="I48" s="12">
        <f>'Uscite dettaglio missioni'!HK48</f>
        <v>1082177.7</v>
      </c>
      <c r="J48" s="12">
        <f>'Uscite dettaglio missioni'!HL48</f>
        <v>1024341.9000000001</v>
      </c>
      <c r="K48" s="12">
        <f>'Uscite dettaglio missioni'!HM48</f>
        <v>1026980.4600000002</v>
      </c>
      <c r="L48" s="12">
        <f>'Uscite dettaglio missioni'!HN48</f>
        <v>954612</v>
      </c>
      <c r="M48" s="12">
        <f>'Uscite dettaglio missioni'!HO48</f>
        <v>1577991.1800000002</v>
      </c>
      <c r="N48" s="12">
        <f>'Uscite dettaglio missioni'!HP48</f>
        <v>919423.58999999985</v>
      </c>
      <c r="O48" s="12">
        <f>'Uscite dettaglio missioni'!HQ48</f>
        <v>1712909</v>
      </c>
      <c r="P48" s="12">
        <f>'Uscite dettaglio missioni'!HR48</f>
        <v>1827318.5</v>
      </c>
      <c r="Q48" s="12">
        <f>'Uscite dettaglio missioni'!HS48</f>
        <v>1039236.1399999999</v>
      </c>
      <c r="R48" s="12">
        <f>'Uscite dettaglio missioni'!HT48</f>
        <v>1356523</v>
      </c>
      <c r="S48" s="12">
        <f>'Uscite dettaglio missioni'!HU48</f>
        <v>2132864.5499999998</v>
      </c>
      <c r="T48" s="12">
        <f>'Uscite dettaglio missioni'!HV48</f>
        <v>1481388.2</v>
      </c>
      <c r="U48" s="12">
        <f>'Uscite dettaglio missioni'!HW48</f>
        <v>950000</v>
      </c>
      <c r="V48" s="12">
        <f>'Uscite dettaglio missioni'!HX48</f>
        <v>2243538.56</v>
      </c>
      <c r="W48" s="12">
        <f>'Uscite dettaglio missioni'!HY48</f>
        <v>2056029.55</v>
      </c>
      <c r="X48" s="12">
        <f>'Uscite dettaglio missioni'!HZ48</f>
        <v>1296250</v>
      </c>
      <c r="Y48" s="12">
        <f>'Uscite dettaglio missioni'!IA48</f>
        <v>1782250</v>
      </c>
      <c r="Z48" s="12">
        <f>'Uscite dettaglio missioni'!IB48</f>
        <v>1300495.54</v>
      </c>
      <c r="AA48" s="12">
        <f>'Uscite dettaglio missioni'!IC48</f>
        <v>983400</v>
      </c>
      <c r="AB48" s="12">
        <f>'Uscite dettaglio missioni'!ID48</f>
        <v>1441200</v>
      </c>
      <c r="AC48" s="12">
        <f>'Uscite dettaglio missioni'!IE48</f>
        <v>1009630.5</v>
      </c>
      <c r="AD48" s="12">
        <f>'Uscite dettaglio missioni'!IG48</f>
        <v>1023650</v>
      </c>
      <c r="AE48" s="12">
        <f>'Uscite dettaglio missioni'!II48</f>
        <v>1254000</v>
      </c>
      <c r="AF48" s="12">
        <f>'Uscite dettaglio missioni'!IH48</f>
        <v>1424012.65</v>
      </c>
      <c r="AG48" s="12">
        <f>'Uscite dettaglio missioni'!II48</f>
        <v>1254000</v>
      </c>
      <c r="AH48" s="53"/>
    </row>
    <row r="49" spans="1:34" ht="15.75" x14ac:dyDescent="0.25">
      <c r="A49" s="5">
        <v>3101</v>
      </c>
      <c r="B49" s="9" t="s">
        <v>357</v>
      </c>
      <c r="C49" s="13">
        <f>'Uscite dettaglio missioni'!HE49</f>
        <v>722271.79</v>
      </c>
      <c r="D49" s="13">
        <f>'Uscite dettaglio missioni'!HF49</f>
        <v>525049.06999999995</v>
      </c>
      <c r="E49" s="13">
        <f>'Uscite dettaglio missioni'!HG49</f>
        <v>689661.11999999988</v>
      </c>
      <c r="F49" s="13">
        <f>'Uscite dettaglio missioni'!HH49</f>
        <v>0</v>
      </c>
      <c r="G49" s="13">
        <f>'Uscite dettaglio missioni'!HI49</f>
        <v>0</v>
      </c>
      <c r="H49" s="13">
        <f>'Uscite dettaglio missioni'!HJ49</f>
        <v>0</v>
      </c>
      <c r="I49" s="13">
        <f>'Uscite dettaglio missioni'!HK49</f>
        <v>0</v>
      </c>
      <c r="J49" s="13">
        <f>'Uscite dettaglio missioni'!HL49</f>
        <v>0</v>
      </c>
      <c r="K49" s="13">
        <f>'Uscite dettaglio missioni'!HM49</f>
        <v>0</v>
      </c>
      <c r="L49" s="13">
        <f>'Uscite dettaglio missioni'!HN49</f>
        <v>0</v>
      </c>
      <c r="M49" s="13">
        <f>'Uscite dettaglio missioni'!HO49</f>
        <v>0</v>
      </c>
      <c r="N49" s="13">
        <f>'Uscite dettaglio missioni'!HP49</f>
        <v>0</v>
      </c>
      <c r="O49" s="13">
        <f>'Uscite dettaglio missioni'!HQ49</f>
        <v>0</v>
      </c>
      <c r="P49" s="13">
        <f>'Uscite dettaglio missioni'!HR49</f>
        <v>0</v>
      </c>
      <c r="Q49" s="13">
        <f>'Uscite dettaglio missioni'!HS49</f>
        <v>0</v>
      </c>
      <c r="R49" s="13">
        <f>'Uscite dettaglio missioni'!HT49</f>
        <v>0</v>
      </c>
      <c r="S49" s="13">
        <f>'Uscite dettaglio missioni'!HU49</f>
        <v>0</v>
      </c>
      <c r="T49" s="13">
        <f>'Uscite dettaglio missioni'!HV49</f>
        <v>0</v>
      </c>
      <c r="U49" s="13">
        <f>'Uscite dettaglio missioni'!HW49</f>
        <v>0</v>
      </c>
      <c r="V49" s="13">
        <f>'Uscite dettaglio missioni'!HX49</f>
        <v>0</v>
      </c>
      <c r="W49" s="13">
        <f>'Uscite dettaglio missioni'!HY49</f>
        <v>0</v>
      </c>
      <c r="X49" s="13">
        <f>'Uscite dettaglio missioni'!HZ49</f>
        <v>0</v>
      </c>
      <c r="Y49" s="13">
        <f>'Uscite dettaglio missioni'!IA49</f>
        <v>0</v>
      </c>
      <c r="Z49" s="13">
        <f>'Uscite dettaglio missioni'!IB49</f>
        <v>0</v>
      </c>
      <c r="AA49" s="13">
        <f>'Uscite dettaglio missioni'!IC49</f>
        <v>0</v>
      </c>
      <c r="AB49" s="13">
        <f>'Uscite dettaglio missioni'!ID49</f>
        <v>0</v>
      </c>
      <c r="AC49" s="13">
        <f>'Uscite dettaglio missioni'!IE49</f>
        <v>0</v>
      </c>
      <c r="AD49" s="13">
        <f>'Uscite dettaglio missioni'!IG49</f>
        <v>0</v>
      </c>
      <c r="AE49" s="13">
        <f>'Uscite dettaglio missioni'!II49</f>
        <v>0</v>
      </c>
      <c r="AF49" s="13">
        <f>'Uscite dettaglio missioni'!IH49</f>
        <v>0</v>
      </c>
      <c r="AG49" s="13">
        <f>'Uscite dettaglio missioni'!II49</f>
        <v>0</v>
      </c>
      <c r="AH49" s="53"/>
    </row>
    <row r="50" spans="1:34" ht="30" x14ac:dyDescent="0.25">
      <c r="A50" s="5">
        <v>3103</v>
      </c>
      <c r="B50" s="9" t="s">
        <v>31</v>
      </c>
      <c r="C50" s="13">
        <f>'Uscite dettaglio missioni'!HE50</f>
        <v>40000</v>
      </c>
      <c r="D50" s="13">
        <f>'Uscite dettaglio missioni'!HF50</f>
        <v>187450</v>
      </c>
      <c r="E50" s="13">
        <f>'Uscite dettaglio missioni'!HG50</f>
        <v>227752.11</v>
      </c>
      <c r="F50" s="13">
        <f>'Uscite dettaglio missioni'!HH50</f>
        <v>30000</v>
      </c>
      <c r="G50" s="13">
        <f>'Uscite dettaglio missioni'!HI50</f>
        <v>0</v>
      </c>
      <c r="H50" s="13">
        <f>'Uscite dettaglio missioni'!HJ50</f>
        <v>0</v>
      </c>
      <c r="I50" s="13">
        <f>'Uscite dettaglio missioni'!HK50</f>
        <v>0</v>
      </c>
      <c r="J50" s="13">
        <f>'Uscite dettaglio missioni'!HL50</f>
        <v>60000</v>
      </c>
      <c r="K50" s="13">
        <f>'Uscite dettaglio missioni'!HM50</f>
        <v>24699.67</v>
      </c>
      <c r="L50" s="13">
        <f>'Uscite dettaglio missioni'!HN50</f>
        <v>30000</v>
      </c>
      <c r="M50" s="13">
        <f>'Uscite dettaglio missioni'!HO50</f>
        <v>30000</v>
      </c>
      <c r="N50" s="13">
        <f>'Uscite dettaglio missioni'!HP50</f>
        <v>58945.06</v>
      </c>
      <c r="O50" s="13">
        <f>'Uscite dettaglio missioni'!HQ50</f>
        <v>262082</v>
      </c>
      <c r="P50" s="13">
        <f>'Uscite dettaglio missioni'!HR50</f>
        <v>262082</v>
      </c>
      <c r="Q50" s="13">
        <f>'Uscite dettaglio missioni'!HS50</f>
        <v>77565.649999999994</v>
      </c>
      <c r="R50" s="13">
        <f>'Uscite dettaglio missioni'!HT50</f>
        <v>70000</v>
      </c>
      <c r="S50" s="13">
        <f>'Uscite dettaglio missioni'!HU50</f>
        <v>128335</v>
      </c>
      <c r="T50" s="13">
        <f>'Uscite dettaglio missioni'!HV50</f>
        <v>75650.61</v>
      </c>
      <c r="U50" s="13">
        <f>'Uscite dettaglio missioni'!HW50</f>
        <v>70000</v>
      </c>
      <c r="V50" s="13">
        <f>'Uscite dettaglio missioni'!HX50</f>
        <v>71890</v>
      </c>
      <c r="W50" s="13">
        <f>'Uscite dettaglio missioni'!HY50</f>
        <v>14032.9</v>
      </c>
      <c r="X50" s="13">
        <f>'Uscite dettaglio missioni'!HZ50</f>
        <v>15000</v>
      </c>
      <c r="Y50" s="13">
        <f>'Uscite dettaglio missioni'!IA50</f>
        <v>15000</v>
      </c>
      <c r="Z50" s="13">
        <f>'Uscite dettaglio missioni'!IB50</f>
        <v>39370.28</v>
      </c>
      <c r="AA50" s="13">
        <f>'Uscite dettaglio missioni'!IC50</f>
        <v>45000</v>
      </c>
      <c r="AB50" s="13">
        <f>'Uscite dettaglio missioni'!ID50</f>
        <v>45000</v>
      </c>
      <c r="AC50" s="13">
        <v>34100</v>
      </c>
      <c r="AD50" s="13">
        <f>'Uscite dettaglio missioni'!IG50</f>
        <v>30000</v>
      </c>
      <c r="AE50" s="13">
        <f>'Uscite dettaglio missioni'!II50</f>
        <v>62000</v>
      </c>
      <c r="AF50" s="13">
        <v>34100</v>
      </c>
      <c r="AG50" s="13">
        <v>34100</v>
      </c>
      <c r="AH50" s="53"/>
    </row>
    <row r="51" spans="1:34" ht="15.75" x14ac:dyDescent="0.25">
      <c r="A51" s="5">
        <v>3105</v>
      </c>
      <c r="B51" s="9" t="s">
        <v>358</v>
      </c>
      <c r="C51" s="13">
        <f>'Uscite dettaglio missioni'!HE51</f>
        <v>5000</v>
      </c>
      <c r="D51" s="13">
        <f>'Uscite dettaglio missioni'!HF51</f>
        <v>21000</v>
      </c>
      <c r="E51" s="13">
        <f>'Uscite dettaglio missioni'!HG51</f>
        <v>24417.5</v>
      </c>
      <c r="F51" s="13">
        <f>'Uscite dettaglio missioni'!HH51</f>
        <v>0</v>
      </c>
      <c r="G51" s="13">
        <f>'Uscite dettaglio missioni'!HI51</f>
        <v>5000</v>
      </c>
      <c r="H51" s="13">
        <f>'Uscite dettaglio missioni'!HJ51</f>
        <v>5000</v>
      </c>
      <c r="I51" s="13">
        <f>'Uscite dettaglio missioni'!HK51</f>
        <v>0</v>
      </c>
      <c r="J51" s="13">
        <f>'Uscite dettaglio missioni'!HL51</f>
        <v>0</v>
      </c>
      <c r="K51" s="13">
        <f>'Uscite dettaglio missioni'!HM51</f>
        <v>0</v>
      </c>
      <c r="L51" s="13">
        <f>'Uscite dettaglio missioni'!HN51</f>
        <v>0</v>
      </c>
      <c r="M51" s="13">
        <f>'Uscite dettaglio missioni'!HO51</f>
        <v>0</v>
      </c>
      <c r="N51" s="13">
        <f>'Uscite dettaglio missioni'!HP51</f>
        <v>0</v>
      </c>
      <c r="O51" s="13">
        <f>'Uscite dettaglio missioni'!HQ51</f>
        <v>0</v>
      </c>
      <c r="P51" s="13">
        <f>'Uscite dettaglio missioni'!HR51</f>
        <v>0</v>
      </c>
      <c r="Q51" s="13">
        <f>'Uscite dettaglio missioni'!HS51</f>
        <v>0</v>
      </c>
      <c r="R51" s="13">
        <f>'Uscite dettaglio missioni'!HT51</f>
        <v>0</v>
      </c>
      <c r="S51" s="13">
        <f>'Uscite dettaglio missioni'!HU51</f>
        <v>0</v>
      </c>
      <c r="T51" s="13">
        <f>'Uscite dettaglio missioni'!HV51</f>
        <v>0</v>
      </c>
      <c r="U51" s="13">
        <f>'Uscite dettaglio missioni'!HW51</f>
        <v>10000</v>
      </c>
      <c r="V51" s="13">
        <f>'Uscite dettaglio missioni'!HX51</f>
        <v>20000</v>
      </c>
      <c r="W51" s="13">
        <f>'Uscite dettaglio missioni'!HY51</f>
        <v>10000</v>
      </c>
      <c r="X51" s="13">
        <f>'Uscite dettaglio missioni'!HZ51</f>
        <v>0</v>
      </c>
      <c r="Y51" s="13">
        <f>'Uscite dettaglio missioni'!IA51</f>
        <v>0</v>
      </c>
      <c r="Z51" s="13">
        <f>'Uscite dettaglio missioni'!IB51</f>
        <v>0</v>
      </c>
      <c r="AA51" s="13">
        <f>'Uscite dettaglio missioni'!IC51</f>
        <v>0</v>
      </c>
      <c r="AB51" s="13">
        <f>'Uscite dettaglio missioni'!ID51</f>
        <v>0</v>
      </c>
      <c r="AC51" s="13">
        <f>'Uscite dettaglio missioni'!IE51</f>
        <v>0</v>
      </c>
      <c r="AD51" s="13">
        <f>'Uscite dettaglio missioni'!IG51</f>
        <v>42700</v>
      </c>
      <c r="AE51" s="13">
        <f>'Uscite dettaglio missioni'!II51</f>
        <v>0</v>
      </c>
      <c r="AF51" s="13">
        <f>'Uscite dettaglio missioni'!IH51</f>
        <v>42700</v>
      </c>
      <c r="AG51" s="13">
        <f>'Uscite dettaglio missioni'!II51</f>
        <v>0</v>
      </c>
      <c r="AH51" s="53"/>
    </row>
    <row r="52" spans="1:34" ht="15.75" x14ac:dyDescent="0.25">
      <c r="A52" s="5">
        <v>3107</v>
      </c>
      <c r="B52" s="9" t="s">
        <v>359</v>
      </c>
      <c r="C52" s="13">
        <f>'Uscite dettaglio missioni'!HE52</f>
        <v>7213.5</v>
      </c>
      <c r="D52" s="13">
        <f>'Uscite dettaglio missioni'!HF52</f>
        <v>28500</v>
      </c>
      <c r="E52" s="13">
        <f>'Uscite dettaglio missioni'!HG52</f>
        <v>137000</v>
      </c>
      <c r="F52" s="13">
        <f>'Uscite dettaglio missioni'!HH52</f>
        <v>35000</v>
      </c>
      <c r="G52" s="13">
        <f>'Uscite dettaglio missioni'!HI52</f>
        <v>35000</v>
      </c>
      <c r="H52" s="13">
        <f>'Uscite dettaglio missioni'!HJ52</f>
        <v>30000</v>
      </c>
      <c r="I52" s="13">
        <f>'Uscite dettaglio missioni'!HK52</f>
        <v>0</v>
      </c>
      <c r="J52" s="13">
        <f>'Uscite dettaglio missioni'!HL52</f>
        <v>0</v>
      </c>
      <c r="K52" s="13">
        <f>'Uscite dettaglio missioni'!HM52</f>
        <v>0</v>
      </c>
      <c r="L52" s="13">
        <f>'Uscite dettaglio missioni'!HN52</f>
        <v>0</v>
      </c>
      <c r="M52" s="13">
        <f>'Uscite dettaglio missioni'!HO52</f>
        <v>15000</v>
      </c>
      <c r="N52" s="13">
        <f>'Uscite dettaglio missioni'!HP52</f>
        <v>5000</v>
      </c>
      <c r="O52" s="13">
        <f>'Uscite dettaglio missioni'!HQ52</f>
        <v>17500</v>
      </c>
      <c r="P52" s="13">
        <f>'Uscite dettaglio missioni'!HR52</f>
        <v>17500</v>
      </c>
      <c r="Q52" s="13">
        <f>'Uscite dettaglio missioni'!HS52</f>
        <v>600</v>
      </c>
      <c r="R52" s="13">
        <f>'Uscite dettaglio missioni'!HT52</f>
        <v>10000</v>
      </c>
      <c r="S52" s="13">
        <f>'Uscite dettaglio missioni'!HU52</f>
        <v>15000</v>
      </c>
      <c r="T52" s="13">
        <f>'Uscite dettaglio missioni'!HV52</f>
        <v>22300</v>
      </c>
      <c r="U52" s="13">
        <f>'Uscite dettaglio missioni'!HW52</f>
        <v>0</v>
      </c>
      <c r="V52" s="13">
        <f>'Uscite dettaglio missioni'!HX52</f>
        <v>87700</v>
      </c>
      <c r="W52" s="13">
        <f>'Uscite dettaglio missioni'!HY52</f>
        <v>77700</v>
      </c>
      <c r="X52" s="13">
        <f>'Uscite dettaglio missioni'!HZ52</f>
        <v>0</v>
      </c>
      <c r="Y52" s="13">
        <f>'Uscite dettaglio missioni'!IA52</f>
        <v>0</v>
      </c>
      <c r="Z52" s="13">
        <f>'Uscite dettaglio missioni'!IB52</f>
        <v>0</v>
      </c>
      <c r="AA52" s="13">
        <f>'Uscite dettaglio missioni'!IC52</f>
        <v>0</v>
      </c>
      <c r="AB52" s="13">
        <f>'Uscite dettaglio missioni'!ID52</f>
        <v>20000</v>
      </c>
      <c r="AC52" s="13">
        <v>1000</v>
      </c>
      <c r="AD52" s="13">
        <f>'Uscite dettaglio missioni'!IG52</f>
        <v>20000</v>
      </c>
      <c r="AE52" s="13">
        <f>'Uscite dettaglio missioni'!II52</f>
        <v>0</v>
      </c>
      <c r="AF52" s="13">
        <v>1000</v>
      </c>
      <c r="AG52" s="13">
        <v>1000</v>
      </c>
      <c r="AH52" s="53"/>
    </row>
    <row r="53" spans="1:34" ht="15.75" x14ac:dyDescent="0.25">
      <c r="A53" s="5">
        <v>3108</v>
      </c>
      <c r="B53" s="9" t="s">
        <v>360</v>
      </c>
      <c r="C53" s="13">
        <f>'Uscite dettaglio missioni'!HE53</f>
        <v>7850</v>
      </c>
      <c r="D53" s="13">
        <f>'Uscite dettaglio missioni'!HF53</f>
        <v>0</v>
      </c>
      <c r="E53" s="13">
        <f>'Uscite dettaglio missioni'!HG53</f>
        <v>0</v>
      </c>
      <c r="F53" s="13">
        <f>'Uscite dettaglio missioni'!HH53</f>
        <v>0</v>
      </c>
      <c r="G53" s="13">
        <f>'Uscite dettaglio missioni'!HI53</f>
        <v>0</v>
      </c>
      <c r="H53" s="13">
        <f>'Uscite dettaglio missioni'!HJ53</f>
        <v>0</v>
      </c>
      <c r="I53" s="13">
        <f>'Uscite dettaglio missioni'!HK53</f>
        <v>0</v>
      </c>
      <c r="J53" s="13">
        <f>'Uscite dettaglio missioni'!HL53</f>
        <v>0</v>
      </c>
      <c r="K53" s="13">
        <f>'Uscite dettaglio missioni'!HM53</f>
        <v>0</v>
      </c>
      <c r="L53" s="13">
        <f>'Uscite dettaglio missioni'!HN53</f>
        <v>0</v>
      </c>
      <c r="M53" s="13">
        <f>'Uscite dettaglio missioni'!HO53</f>
        <v>0</v>
      </c>
      <c r="N53" s="13">
        <f>'Uscite dettaglio missioni'!HP53</f>
        <v>0</v>
      </c>
      <c r="O53" s="13">
        <f>'Uscite dettaglio missioni'!HQ53</f>
        <v>0</v>
      </c>
      <c r="P53" s="13">
        <f>'Uscite dettaglio missioni'!HR53</f>
        <v>0</v>
      </c>
      <c r="Q53" s="13">
        <f>'Uscite dettaglio missioni'!HS53</f>
        <v>0</v>
      </c>
      <c r="R53" s="13">
        <f>'Uscite dettaglio missioni'!HT53</f>
        <v>0</v>
      </c>
      <c r="S53" s="13">
        <f>'Uscite dettaglio missioni'!HU53</f>
        <v>0</v>
      </c>
      <c r="T53" s="13">
        <f>'Uscite dettaglio missioni'!HV53</f>
        <v>0</v>
      </c>
      <c r="U53" s="13">
        <f>'Uscite dettaglio missioni'!HW53</f>
        <v>0</v>
      </c>
      <c r="V53" s="13">
        <f>'Uscite dettaglio missioni'!HX53</f>
        <v>0</v>
      </c>
      <c r="W53" s="13">
        <f>'Uscite dettaglio missioni'!HY53</f>
        <v>0</v>
      </c>
      <c r="X53" s="13">
        <f>'Uscite dettaglio missioni'!HZ53</f>
        <v>0</v>
      </c>
      <c r="Y53" s="13">
        <f>'Uscite dettaglio missioni'!IA53</f>
        <v>0</v>
      </c>
      <c r="Z53" s="13">
        <f>'Uscite dettaglio missioni'!IB53</f>
        <v>0</v>
      </c>
      <c r="AA53" s="13">
        <f>'Uscite dettaglio missioni'!IC53</f>
        <v>0</v>
      </c>
      <c r="AB53" s="13">
        <f>'Uscite dettaglio missioni'!ID53</f>
        <v>0</v>
      </c>
      <c r="AC53" s="13">
        <f>'Uscite dettaglio missioni'!IE53</f>
        <v>0</v>
      </c>
      <c r="AD53" s="13">
        <f>'Uscite dettaglio missioni'!IG53</f>
        <v>0</v>
      </c>
      <c r="AE53" s="13">
        <f>'Uscite dettaglio missioni'!II53</f>
        <v>0</v>
      </c>
      <c r="AF53" s="13">
        <f>'Uscite dettaglio missioni'!IH53</f>
        <v>0</v>
      </c>
      <c r="AG53" s="13">
        <f>'Uscite dettaglio missioni'!II53</f>
        <v>0</v>
      </c>
      <c r="AH53" s="53"/>
    </row>
    <row r="54" spans="1:34" ht="15.75" x14ac:dyDescent="0.25">
      <c r="A54" s="5">
        <v>3109</v>
      </c>
      <c r="B54" s="9" t="s">
        <v>361</v>
      </c>
      <c r="C54" s="13">
        <f>'Uscite dettaglio missioni'!HE54</f>
        <v>7500</v>
      </c>
      <c r="D54" s="13">
        <f>'Uscite dettaglio missioni'!HF54</f>
        <v>7500</v>
      </c>
      <c r="E54" s="13">
        <f>'Uscite dettaglio missioni'!HG54</f>
        <v>0</v>
      </c>
      <c r="F54" s="13">
        <f>'Uscite dettaglio missioni'!HH54</f>
        <v>0</v>
      </c>
      <c r="G54" s="13">
        <f>'Uscite dettaglio missioni'!HI54</f>
        <v>0</v>
      </c>
      <c r="H54" s="13">
        <f>'Uscite dettaglio missioni'!HJ54</f>
        <v>0</v>
      </c>
      <c r="I54" s="13">
        <f>'Uscite dettaglio missioni'!HK54</f>
        <v>0</v>
      </c>
      <c r="J54" s="13">
        <f>'Uscite dettaglio missioni'!HL54</f>
        <v>0</v>
      </c>
      <c r="K54" s="13">
        <f>'Uscite dettaglio missioni'!HM54</f>
        <v>0</v>
      </c>
      <c r="L54" s="13">
        <f>'Uscite dettaglio missioni'!HN54</f>
        <v>0</v>
      </c>
      <c r="M54" s="13">
        <f>'Uscite dettaglio missioni'!HO54</f>
        <v>0</v>
      </c>
      <c r="N54" s="13">
        <f>'Uscite dettaglio missioni'!HP54</f>
        <v>0</v>
      </c>
      <c r="O54" s="13">
        <f>'Uscite dettaglio missioni'!HQ54</f>
        <v>0</v>
      </c>
      <c r="P54" s="13">
        <f>'Uscite dettaglio missioni'!HR54</f>
        <v>0</v>
      </c>
      <c r="Q54" s="13">
        <f>'Uscite dettaglio missioni'!HS54</f>
        <v>0</v>
      </c>
      <c r="R54" s="13">
        <f>'Uscite dettaglio missioni'!HT54</f>
        <v>0</v>
      </c>
      <c r="S54" s="13">
        <f>'Uscite dettaglio missioni'!HU54</f>
        <v>0</v>
      </c>
      <c r="T54" s="13">
        <f>'Uscite dettaglio missioni'!HV54</f>
        <v>0</v>
      </c>
      <c r="U54" s="13">
        <f>'Uscite dettaglio missioni'!HW54</f>
        <v>0</v>
      </c>
      <c r="V54" s="13">
        <f>'Uscite dettaglio missioni'!HX54</f>
        <v>0</v>
      </c>
      <c r="W54" s="13">
        <f>'Uscite dettaglio missioni'!HY54</f>
        <v>0</v>
      </c>
      <c r="X54" s="13">
        <f>'Uscite dettaglio missioni'!HZ54</f>
        <v>0</v>
      </c>
      <c r="Y54" s="13">
        <f>'Uscite dettaglio missioni'!IA54</f>
        <v>0</v>
      </c>
      <c r="Z54" s="13">
        <f>'Uscite dettaglio missioni'!IB54</f>
        <v>0</v>
      </c>
      <c r="AA54" s="13">
        <f>'Uscite dettaglio missioni'!IC54</f>
        <v>0</v>
      </c>
      <c r="AB54" s="13">
        <f>'Uscite dettaglio missioni'!ID54</f>
        <v>0</v>
      </c>
      <c r="AC54" s="13">
        <f>'Uscite dettaglio missioni'!IE54</f>
        <v>0</v>
      </c>
      <c r="AD54" s="13">
        <f>'Uscite dettaglio missioni'!IG54</f>
        <v>0</v>
      </c>
      <c r="AE54" s="13">
        <f>'Uscite dettaglio missioni'!II54</f>
        <v>0</v>
      </c>
      <c r="AF54" s="13">
        <f>'Uscite dettaglio missioni'!IH54</f>
        <v>0</v>
      </c>
      <c r="AG54" s="13">
        <f>'Uscite dettaglio missioni'!II54</f>
        <v>0</v>
      </c>
      <c r="AH54" s="53"/>
    </row>
    <row r="55" spans="1:34" ht="15.75" x14ac:dyDescent="0.25">
      <c r="A55" s="5">
        <v>3112</v>
      </c>
      <c r="B55" s="9" t="s">
        <v>356</v>
      </c>
      <c r="C55" s="13">
        <f>'Uscite dettaglio missioni'!HE55</f>
        <v>0</v>
      </c>
      <c r="D55" s="13">
        <f>'Uscite dettaglio missioni'!HF55</f>
        <v>41225.910000000003</v>
      </c>
      <c r="E55" s="13">
        <f>'Uscite dettaglio missioni'!HG55</f>
        <v>28143.99</v>
      </c>
      <c r="F55" s="13">
        <f>'Uscite dettaglio missioni'!HH55</f>
        <v>0</v>
      </c>
      <c r="G55" s="13">
        <f>'Uscite dettaglio missioni'!HI55</f>
        <v>23000</v>
      </c>
      <c r="H55" s="13">
        <f>'Uscite dettaglio missioni'!HJ55</f>
        <v>22619.39</v>
      </c>
      <c r="I55" s="13">
        <f>'Uscite dettaglio missioni'!HK55</f>
        <v>13666</v>
      </c>
      <c r="J55" s="13">
        <f>'Uscite dettaglio missioni'!HL55</f>
        <v>11.01</v>
      </c>
      <c r="K55" s="13">
        <f>'Uscite dettaglio missioni'!HM55</f>
        <v>11.01</v>
      </c>
      <c r="L55" s="13">
        <f>'Uscite dettaglio missioni'!HN55</f>
        <v>0</v>
      </c>
      <c r="M55" s="13">
        <f>'Uscite dettaglio missioni'!HO55</f>
        <v>0</v>
      </c>
      <c r="N55" s="13">
        <f>'Uscite dettaglio missioni'!HP55</f>
        <v>9921</v>
      </c>
      <c r="O55" s="13">
        <f>'Uscite dettaglio missioni'!HQ55</f>
        <v>0</v>
      </c>
      <c r="P55" s="13">
        <f>'Uscite dettaglio missioni'!HR55</f>
        <v>0</v>
      </c>
      <c r="Q55" s="13">
        <f>'Uscite dettaglio missioni'!HS55</f>
        <v>0</v>
      </c>
      <c r="R55" s="13">
        <f>'Uscite dettaglio missioni'!HT55</f>
        <v>0</v>
      </c>
      <c r="S55" s="13">
        <f>'Uscite dettaglio missioni'!HU55</f>
        <v>0</v>
      </c>
      <c r="T55" s="13">
        <f>'Uscite dettaglio missioni'!HV55</f>
        <v>0</v>
      </c>
      <c r="U55" s="13">
        <f>'Uscite dettaglio missioni'!HW55</f>
        <v>0</v>
      </c>
      <c r="V55" s="13">
        <f>'Uscite dettaglio missioni'!HX55</f>
        <v>0</v>
      </c>
      <c r="W55" s="13">
        <f>'Uscite dettaglio missioni'!HY55</f>
        <v>0</v>
      </c>
      <c r="X55" s="13">
        <f>'Uscite dettaglio missioni'!HZ55</f>
        <v>0</v>
      </c>
      <c r="Y55" s="13">
        <f>'Uscite dettaglio missioni'!IA55</f>
        <v>0</v>
      </c>
      <c r="Z55" s="13">
        <f>'Uscite dettaglio missioni'!IB55</f>
        <v>4002</v>
      </c>
      <c r="AA55" s="13">
        <f>'Uscite dettaglio missioni'!IC55</f>
        <v>0</v>
      </c>
      <c r="AB55" s="13">
        <f>'Uscite dettaglio missioni'!ID55</f>
        <v>0</v>
      </c>
      <c r="AC55" s="13">
        <f>'Uscite dettaglio missioni'!IE55</f>
        <v>0</v>
      </c>
      <c r="AD55" s="13">
        <f>'Uscite dettaglio missioni'!IG55</f>
        <v>0</v>
      </c>
      <c r="AE55" s="13">
        <f>'Uscite dettaglio missioni'!II55</f>
        <v>0</v>
      </c>
      <c r="AF55" s="13">
        <f>'Uscite dettaglio missioni'!IH55</f>
        <v>0</v>
      </c>
      <c r="AG55" s="13">
        <f>'Uscite dettaglio missioni'!II55</f>
        <v>0</v>
      </c>
      <c r="AH55" s="53"/>
    </row>
    <row r="56" spans="1:34" ht="30" x14ac:dyDescent="0.25">
      <c r="A56" s="5">
        <v>3113</v>
      </c>
      <c r="B56" s="9" t="s">
        <v>32</v>
      </c>
      <c r="C56" s="13">
        <f>'Uscite dettaglio missioni'!HE56</f>
        <v>619000</v>
      </c>
      <c r="D56" s="13">
        <f>'Uscite dettaglio missioni'!HF56</f>
        <v>412380</v>
      </c>
      <c r="E56" s="13">
        <f>'Uscite dettaglio missioni'!HG56</f>
        <v>577956</v>
      </c>
      <c r="F56" s="13">
        <f>'Uscite dettaglio missioni'!HH56</f>
        <v>393441</v>
      </c>
      <c r="G56" s="13">
        <f>'Uscite dettaglio missioni'!HI56</f>
        <v>397641.17000000004</v>
      </c>
      <c r="H56" s="13">
        <f>'Uscite dettaglio missioni'!HJ56</f>
        <v>381576.03</v>
      </c>
      <c r="I56" s="13">
        <f>'Uscite dettaglio missioni'!HK56</f>
        <v>350000</v>
      </c>
      <c r="J56" s="13">
        <f>'Uscite dettaglio missioni'!HL56</f>
        <v>304832.40000000002</v>
      </c>
      <c r="K56" s="13">
        <f>'Uscite dettaglio missioni'!HM56</f>
        <v>304832.40000000002</v>
      </c>
      <c r="L56" s="13">
        <f>'Uscite dettaglio missioni'!HN56</f>
        <v>280000</v>
      </c>
      <c r="M56" s="13">
        <f>'Uscite dettaglio missioni'!HO56</f>
        <v>247756.88999999998</v>
      </c>
      <c r="N56" s="13">
        <f>'Uscite dettaglio missioni'!HP56</f>
        <v>247756.88999999998</v>
      </c>
      <c r="O56" s="13">
        <f>'Uscite dettaglio missioni'!HQ56</f>
        <v>250000</v>
      </c>
      <c r="P56" s="13">
        <f>'Uscite dettaglio missioni'!HR56</f>
        <v>250000</v>
      </c>
      <c r="Q56" s="13">
        <f>'Uscite dettaglio missioni'!HS56</f>
        <v>229567.14999999997</v>
      </c>
      <c r="R56" s="13">
        <f>'Uscite dettaglio missioni'!HT56</f>
        <v>230000</v>
      </c>
      <c r="S56" s="13">
        <f>'Uscite dettaglio missioni'!HU56</f>
        <v>230000</v>
      </c>
      <c r="T56" s="13">
        <f>'Uscite dettaglio missioni'!HV56</f>
        <v>229327.94</v>
      </c>
      <c r="U56" s="13">
        <f>'Uscite dettaglio missioni'!HW56</f>
        <v>250000</v>
      </c>
      <c r="V56" s="13">
        <f>'Uscite dettaglio missioni'!HX56</f>
        <v>250000</v>
      </c>
      <c r="W56" s="13">
        <f>'Uscite dettaglio missioni'!HY56</f>
        <v>230865.85</v>
      </c>
      <c r="X56" s="13">
        <f>'Uscite dettaglio missioni'!HZ56</f>
        <v>236000</v>
      </c>
      <c r="Y56" s="13">
        <f>'Uscite dettaglio missioni'!IA56</f>
        <v>246000</v>
      </c>
      <c r="Z56" s="13">
        <f>'Uscite dettaglio missioni'!IB56</f>
        <v>225246.77999999997</v>
      </c>
      <c r="AA56" s="13">
        <f>'Uscite dettaglio missioni'!IC56</f>
        <v>240000</v>
      </c>
      <c r="AB56" s="13">
        <f>'Uscite dettaglio missioni'!ID56</f>
        <v>240000</v>
      </c>
      <c r="AC56" s="13">
        <f>'Uscite dettaglio missioni'!IE56</f>
        <v>0</v>
      </c>
      <c r="AD56" s="13">
        <f>'Uscite dettaglio missioni'!IG56</f>
        <v>228650</v>
      </c>
      <c r="AE56" s="13">
        <f>'Uscite dettaglio missioni'!II56</f>
        <v>250000</v>
      </c>
      <c r="AF56" s="13">
        <f>'Uscite dettaglio missioni'!IH56</f>
        <v>463651.92</v>
      </c>
      <c r="AG56" s="13">
        <f>'Uscite dettaglio missioni'!II56</f>
        <v>250000</v>
      </c>
      <c r="AH56" s="53"/>
    </row>
    <row r="57" spans="1:34" ht="15.75" x14ac:dyDescent="0.25">
      <c r="A57" s="5">
        <v>3114</v>
      </c>
      <c r="B57" s="9" t="s">
        <v>33</v>
      </c>
      <c r="C57" s="13">
        <f>'Uscite dettaglio missioni'!HE57</f>
        <v>426855.24</v>
      </c>
      <c r="D57" s="13">
        <f>'Uscite dettaglio missioni'!HF57</f>
        <v>421673.43</v>
      </c>
      <c r="E57" s="13">
        <f>'Uscite dettaglio missioni'!HG57</f>
        <v>421673.43</v>
      </c>
      <c r="F57" s="13">
        <f>'Uscite dettaglio missioni'!HH57</f>
        <v>274000</v>
      </c>
      <c r="G57" s="13">
        <f>'Uscite dettaglio missioni'!HI57</f>
        <v>273620.14</v>
      </c>
      <c r="H57" s="13">
        <f>'Uscite dettaglio missioni'!HJ57</f>
        <v>272480.56999999995</v>
      </c>
      <c r="I57" s="13">
        <f>'Uscite dettaglio missioni'!HK57</f>
        <v>170850</v>
      </c>
      <c r="J57" s="13">
        <f>'Uscite dettaglio missioni'!HL57</f>
        <v>244870.79</v>
      </c>
      <c r="K57" s="13">
        <f>'Uscite dettaglio missioni'!HM57</f>
        <v>244870.79000000004</v>
      </c>
      <c r="L57" s="13">
        <f>'Uscite dettaglio missioni'!HN57</f>
        <v>220000</v>
      </c>
      <c r="M57" s="13">
        <f>'Uscite dettaglio missioni'!HO57</f>
        <v>275685.26</v>
      </c>
      <c r="N57" s="13">
        <f>'Uscite dettaglio missioni'!HP57</f>
        <v>242685.25</v>
      </c>
      <c r="O57" s="13">
        <f>'Uscite dettaglio missioni'!HQ57</f>
        <v>278000</v>
      </c>
      <c r="P57" s="13">
        <f>'Uscite dettaglio missioni'!HR57</f>
        <v>278000</v>
      </c>
      <c r="Q57" s="13">
        <f>'Uscite dettaglio missioni'!HS57</f>
        <v>232677.37</v>
      </c>
      <c r="R57" s="13">
        <f>'Uscite dettaglio missioni'!HT57</f>
        <v>240000</v>
      </c>
      <c r="S57" s="13">
        <f>'Uscite dettaglio missioni'!HU57</f>
        <v>728752.29</v>
      </c>
      <c r="T57" s="13">
        <f>'Uscite dettaglio missioni'!HV57</f>
        <v>212229.04</v>
      </c>
      <c r="U57" s="13">
        <f>'Uscite dettaglio missioni'!HW57</f>
        <v>220000</v>
      </c>
      <c r="V57" s="13">
        <f>'Uscite dettaglio missioni'!HX57</f>
        <v>237620</v>
      </c>
      <c r="W57" s="13">
        <f>'Uscite dettaglio missioni'!HY57</f>
        <v>237569.83000000002</v>
      </c>
      <c r="X57" s="13">
        <f>'Uscite dettaglio missioni'!HZ57</f>
        <v>232600</v>
      </c>
      <c r="Y57" s="13">
        <f>'Uscite dettaglio missioni'!IA57</f>
        <v>242600</v>
      </c>
      <c r="Z57" s="13">
        <f>'Uscite dettaglio missioni'!IB57</f>
        <v>242750.74</v>
      </c>
      <c r="AA57" s="13">
        <f>'Uscite dettaglio missioni'!IC57</f>
        <v>245000</v>
      </c>
      <c r="AB57" s="13">
        <f>'Uscite dettaglio missioni'!ID57</f>
        <v>224450</v>
      </c>
      <c r="AC57" s="13">
        <v>224231.95</v>
      </c>
      <c r="AD57" s="13">
        <f>'Uscite dettaglio missioni'!IG57</f>
        <v>225000</v>
      </c>
      <c r="AE57" s="13">
        <f>'Uscite dettaglio missioni'!II57</f>
        <v>250000</v>
      </c>
      <c r="AF57" s="13">
        <v>224231.95</v>
      </c>
      <c r="AG57" s="13">
        <v>224231.95</v>
      </c>
      <c r="AH57" s="53"/>
    </row>
    <row r="58" spans="1:34" ht="30" x14ac:dyDescent="0.25">
      <c r="A58" s="5">
        <v>3116</v>
      </c>
      <c r="B58" s="9" t="s">
        <v>34</v>
      </c>
      <c r="C58" s="13">
        <f>'Uscite dettaglio missioni'!HE58</f>
        <v>682000</v>
      </c>
      <c r="D58" s="13">
        <f>'Uscite dettaglio missioni'!HF58</f>
        <v>522875</v>
      </c>
      <c r="E58" s="13">
        <f>'Uscite dettaglio missioni'!HG58</f>
        <v>580201.5</v>
      </c>
      <c r="F58" s="13">
        <f>'Uscite dettaglio missioni'!HH58</f>
        <v>340555</v>
      </c>
      <c r="G58" s="13">
        <f>'Uscite dettaglio missioni'!HI58</f>
        <v>429186.02</v>
      </c>
      <c r="H58" s="13">
        <f>'Uscite dettaglio missioni'!HJ58</f>
        <v>485815</v>
      </c>
      <c r="I58" s="13">
        <f>'Uscite dettaglio missioni'!HK58</f>
        <v>547661.69999999995</v>
      </c>
      <c r="J58" s="13">
        <f>'Uscite dettaglio missioni'!HL58</f>
        <v>414627.70000000007</v>
      </c>
      <c r="K58" s="13">
        <f>'Uscite dettaglio missioni'!HM58</f>
        <v>452566.59</v>
      </c>
      <c r="L58" s="13">
        <f>'Uscite dettaglio missioni'!HN58</f>
        <v>424612</v>
      </c>
      <c r="M58" s="13">
        <f>'Uscite dettaglio missioni'!HO58</f>
        <v>1009549.0300000001</v>
      </c>
      <c r="N58" s="13">
        <f>'Uscite dettaglio missioni'!HP58</f>
        <v>355115.38999999996</v>
      </c>
      <c r="O58" s="13">
        <f>'Uscite dettaglio missioni'!HQ58</f>
        <v>905327</v>
      </c>
      <c r="P58" s="13">
        <f>'Uscite dettaglio missioni'!HR58</f>
        <v>1019736.5</v>
      </c>
      <c r="Q58" s="13">
        <f>'Uscite dettaglio missioni'!HS58</f>
        <v>498825.97</v>
      </c>
      <c r="R58" s="13">
        <f>'Uscite dettaglio missioni'!HT58</f>
        <v>806523</v>
      </c>
      <c r="S58" s="13">
        <f>'Uscite dettaglio missioni'!HU58</f>
        <v>1030777.26</v>
      </c>
      <c r="T58" s="13">
        <f>'Uscite dettaglio missioni'!HV58</f>
        <v>891880.61</v>
      </c>
      <c r="U58" s="13">
        <f>'Uscite dettaglio missioni'!HW58</f>
        <v>400000</v>
      </c>
      <c r="V58" s="13">
        <f>'Uscite dettaglio missioni'!HX58</f>
        <v>1576328.56</v>
      </c>
      <c r="W58" s="13">
        <f>'Uscite dettaglio missioni'!HY58</f>
        <v>1485860.97</v>
      </c>
      <c r="X58" s="13">
        <f>'Uscite dettaglio missioni'!HZ58</f>
        <v>812650</v>
      </c>
      <c r="Y58" s="13">
        <f>'Uscite dettaglio missioni'!IA58</f>
        <v>1278650</v>
      </c>
      <c r="Z58" s="13">
        <f>'Uscite dettaglio missioni'!IB58</f>
        <v>739125.74</v>
      </c>
      <c r="AA58" s="13">
        <f>'Uscite dettaglio missioni'!IC58</f>
        <v>453400</v>
      </c>
      <c r="AB58" s="13">
        <f>'Uscite dettaglio missioni'!ID58</f>
        <v>852250</v>
      </c>
      <c r="AC58" s="13">
        <v>690798.55</v>
      </c>
      <c r="AD58" s="13">
        <f>'Uscite dettaglio missioni'!IG58</f>
        <v>477300</v>
      </c>
      <c r="AE58" s="13">
        <f>'Uscite dettaglio missioni'!II58</f>
        <v>692000</v>
      </c>
      <c r="AF58" s="13">
        <v>690798.55</v>
      </c>
      <c r="AG58" s="13">
        <v>690798.55</v>
      </c>
      <c r="AH58" s="53"/>
    </row>
    <row r="59" spans="1:34" ht="15.75" x14ac:dyDescent="0.25">
      <c r="A59" s="5">
        <v>3125</v>
      </c>
      <c r="B59" s="9" t="s">
        <v>411</v>
      </c>
      <c r="C59" s="13">
        <f>'Uscite dettaglio missioni'!HE59</f>
        <v>0</v>
      </c>
      <c r="D59" s="13">
        <f>'Uscite dettaglio missioni'!HF59</f>
        <v>0</v>
      </c>
      <c r="E59" s="13">
        <f>'Uscite dettaglio missioni'!HG59</f>
        <v>0</v>
      </c>
      <c r="F59" s="13">
        <f>'Uscite dettaglio missioni'!HH59</f>
        <v>0</v>
      </c>
      <c r="G59" s="13">
        <f>'Uscite dettaglio missioni'!HI59</f>
        <v>0</v>
      </c>
      <c r="H59" s="13">
        <f>'Uscite dettaglio missioni'!HJ59</f>
        <v>0</v>
      </c>
      <c r="I59" s="13">
        <f>'Uscite dettaglio missioni'!HK59</f>
        <v>0</v>
      </c>
      <c r="J59" s="13">
        <f>'Uscite dettaglio missioni'!HL59</f>
        <v>0</v>
      </c>
      <c r="K59" s="13">
        <f>'Uscite dettaglio missioni'!HM59</f>
        <v>0</v>
      </c>
      <c r="L59" s="13">
        <f>'Uscite dettaglio missioni'!HN59</f>
        <v>0</v>
      </c>
      <c r="M59" s="13">
        <f>'Uscite dettaglio missioni'!HO59</f>
        <v>0</v>
      </c>
      <c r="N59" s="13">
        <f>'Uscite dettaglio missioni'!HP59</f>
        <v>0</v>
      </c>
      <c r="O59" s="13">
        <f>'Uscite dettaglio missioni'!HQ59</f>
        <v>0</v>
      </c>
      <c r="P59" s="13">
        <f>'Uscite dettaglio missioni'!HR59</f>
        <v>0</v>
      </c>
      <c r="Q59" s="13">
        <f>'Uscite dettaglio missioni'!HS59</f>
        <v>0</v>
      </c>
      <c r="R59" s="13">
        <f>'Uscite dettaglio missioni'!HT59</f>
        <v>0</v>
      </c>
      <c r="S59" s="13">
        <f>'Uscite dettaglio missioni'!HU59</f>
        <v>0</v>
      </c>
      <c r="T59" s="13">
        <f>'Uscite dettaglio missioni'!HV59</f>
        <v>50000</v>
      </c>
      <c r="U59" s="13">
        <f>'Uscite dettaglio missioni'!HW59</f>
        <v>0</v>
      </c>
      <c r="V59" s="13">
        <f>'Uscite dettaglio missioni'!HX59</f>
        <v>0</v>
      </c>
      <c r="W59" s="13">
        <f>'Uscite dettaglio missioni'!HY59</f>
        <v>0</v>
      </c>
      <c r="X59" s="13">
        <f>'Uscite dettaglio missioni'!HZ59</f>
        <v>0</v>
      </c>
      <c r="Y59" s="13">
        <f>'Uscite dettaglio missioni'!IA59</f>
        <v>0</v>
      </c>
      <c r="Z59" s="13">
        <f>'Uscite dettaglio missioni'!IB59</f>
        <v>50000</v>
      </c>
      <c r="AA59" s="13">
        <f>'Uscite dettaglio missioni'!IC59</f>
        <v>0</v>
      </c>
      <c r="AB59" s="13">
        <f>'Uscite dettaglio missioni'!ID59</f>
        <v>59500</v>
      </c>
      <c r="AC59" s="13">
        <v>59500</v>
      </c>
      <c r="AD59" s="13">
        <f>'Uscite dettaglio missioni'!IG59</f>
        <v>0</v>
      </c>
      <c r="AE59" s="13">
        <f>'Uscite dettaglio missioni'!II59</f>
        <v>0</v>
      </c>
      <c r="AF59" s="13">
        <v>59500</v>
      </c>
      <c r="AG59" s="13">
        <v>59500</v>
      </c>
      <c r="AH59" s="53"/>
    </row>
    <row r="60" spans="1:34" ht="15" customHeight="1" x14ac:dyDescent="0.25">
      <c r="A60" s="5">
        <v>32</v>
      </c>
      <c r="B60" s="8" t="s">
        <v>89</v>
      </c>
      <c r="C60" s="12">
        <f>'Uscite dettaglio missioni'!HE60</f>
        <v>4980000</v>
      </c>
      <c r="D60" s="12">
        <f>'Uscite dettaglio missioni'!HF60</f>
        <v>5564134.4800000004</v>
      </c>
      <c r="E60" s="12">
        <f>'Uscite dettaglio missioni'!HG60</f>
        <v>5473620.1400000006</v>
      </c>
      <c r="F60" s="12">
        <f>'Uscite dettaglio missioni'!HH60</f>
        <v>4263375</v>
      </c>
      <c r="G60" s="12">
        <f>'Uscite dettaglio missioni'!HI60</f>
        <v>5203435</v>
      </c>
      <c r="H60" s="12">
        <f>'Uscite dettaglio missioni'!HJ60</f>
        <v>4607265.38</v>
      </c>
      <c r="I60" s="12">
        <f>'Uscite dettaglio missioni'!HK60</f>
        <v>3031341.51</v>
      </c>
      <c r="J60" s="12">
        <f>'Uscite dettaglio missioni'!HL60</f>
        <v>3020890.51</v>
      </c>
      <c r="K60" s="12">
        <f>'Uscite dettaglio missioni'!HM60</f>
        <v>2529612.66</v>
      </c>
      <c r="L60" s="12">
        <f>'Uscite dettaglio missioni'!HN60</f>
        <v>1756826</v>
      </c>
      <c r="M60" s="12">
        <f>'Uscite dettaglio missioni'!HO60</f>
        <v>2467333.7400000002</v>
      </c>
      <c r="N60" s="12">
        <f>'Uscite dettaglio missioni'!HP60</f>
        <v>1251411.53</v>
      </c>
      <c r="O60" s="12">
        <f>'Uscite dettaglio missioni'!HQ60</f>
        <v>2350341</v>
      </c>
      <c r="P60" s="12">
        <f>'Uscite dettaglio missioni'!HR60</f>
        <v>2748759.74</v>
      </c>
      <c r="Q60" s="12">
        <f>'Uscite dettaglio missioni'!HS60</f>
        <v>1613509.56</v>
      </c>
      <c r="R60" s="12">
        <f>'Uscite dettaglio missioni'!HT60</f>
        <v>3479971.77</v>
      </c>
      <c r="S60" s="12">
        <f>'Uscite dettaglio missioni'!HU60</f>
        <v>3875801.01</v>
      </c>
      <c r="T60" s="12">
        <f>'Uscite dettaglio missioni'!HV60</f>
        <v>3035904.4600000004</v>
      </c>
      <c r="U60" s="12">
        <f>'Uscite dettaglio missioni'!HW60</f>
        <v>1229808</v>
      </c>
      <c r="V60" s="12">
        <f>'Uscite dettaglio missioni'!HX60</f>
        <v>6113787.1799999997</v>
      </c>
      <c r="W60" s="12">
        <f>'Uscite dettaglio missioni'!HY60</f>
        <v>1779465.39</v>
      </c>
      <c r="X60" s="12">
        <f>'Uscite dettaglio missioni'!HZ60</f>
        <v>6021400</v>
      </c>
      <c r="Y60" s="12">
        <f>'Uscite dettaglio missioni'!IA60</f>
        <v>4901855</v>
      </c>
      <c r="Z60" s="12">
        <f>'Uscite dettaglio missioni'!IB60</f>
        <v>3742788.4899999998</v>
      </c>
      <c r="AA60" s="12">
        <f>'Uscite dettaglio missioni'!IC60</f>
        <v>887000</v>
      </c>
      <c r="AB60" s="12">
        <f>'Uscite dettaglio missioni'!ID60</f>
        <v>1362000</v>
      </c>
      <c r="AC60" s="12">
        <f>'Uscite dettaglio missioni'!IE60</f>
        <v>1100686.06</v>
      </c>
      <c r="AD60" s="12">
        <f>'Uscite dettaglio missioni'!IG60</f>
        <v>1683459.74</v>
      </c>
      <c r="AE60" s="12">
        <f>'Uscite dettaglio missioni'!II60</f>
        <v>856360</v>
      </c>
      <c r="AF60" s="12">
        <f>'Uscite dettaglio missioni'!IH60</f>
        <v>1674825.49</v>
      </c>
      <c r="AG60" s="12">
        <f>'Uscite dettaglio missioni'!II60</f>
        <v>856360</v>
      </c>
      <c r="AH60" s="53"/>
    </row>
    <row r="61" spans="1:34" ht="15.75" x14ac:dyDescent="0.25">
      <c r="A61" s="5">
        <v>3201</v>
      </c>
      <c r="B61" s="9" t="s">
        <v>259</v>
      </c>
      <c r="C61" s="13">
        <f>'Uscite dettaglio missioni'!HE61</f>
        <v>0</v>
      </c>
      <c r="D61" s="13">
        <f>'Uscite dettaglio missioni'!HF61</f>
        <v>0</v>
      </c>
      <c r="E61" s="13">
        <f>'Uscite dettaglio missioni'!HG61</f>
        <v>0</v>
      </c>
      <c r="F61" s="13">
        <f>'Uscite dettaglio missioni'!HH61</f>
        <v>0</v>
      </c>
      <c r="G61" s="13">
        <f>'Uscite dettaglio missioni'!HI61</f>
        <v>0</v>
      </c>
      <c r="H61" s="13">
        <f>'Uscite dettaglio missioni'!HJ61</f>
        <v>0</v>
      </c>
      <c r="I61" s="13">
        <f>'Uscite dettaglio missioni'!HK61</f>
        <v>0</v>
      </c>
      <c r="J61" s="13">
        <f>'Uscite dettaglio missioni'!HL61</f>
        <v>0</v>
      </c>
      <c r="K61" s="13">
        <f>'Uscite dettaglio missioni'!HM61</f>
        <v>0</v>
      </c>
      <c r="L61" s="13">
        <f>'Uscite dettaglio missioni'!HN61</f>
        <v>0</v>
      </c>
      <c r="M61" s="13">
        <f>'Uscite dettaglio missioni'!HO61</f>
        <v>0</v>
      </c>
      <c r="N61" s="13">
        <f>'Uscite dettaglio missioni'!HP61</f>
        <v>0</v>
      </c>
      <c r="O61" s="13">
        <f>'Uscite dettaglio missioni'!HQ61</f>
        <v>0</v>
      </c>
      <c r="P61" s="13">
        <f>'Uscite dettaglio missioni'!HR61</f>
        <v>0</v>
      </c>
      <c r="Q61" s="13">
        <f>'Uscite dettaglio missioni'!HS61</f>
        <v>0</v>
      </c>
      <c r="R61" s="13">
        <f>'Uscite dettaglio missioni'!HT61</f>
        <v>0</v>
      </c>
      <c r="S61" s="13">
        <f>'Uscite dettaglio missioni'!HU61</f>
        <v>0</v>
      </c>
      <c r="T61" s="13">
        <f>'Uscite dettaglio missioni'!HV61</f>
        <v>0</v>
      </c>
      <c r="U61" s="13">
        <f>'Uscite dettaglio missioni'!HW61</f>
        <v>0</v>
      </c>
      <c r="V61" s="13">
        <f>'Uscite dettaglio missioni'!HX61</f>
        <v>0</v>
      </c>
      <c r="W61" s="13">
        <f>'Uscite dettaglio missioni'!HY61</f>
        <v>0</v>
      </c>
      <c r="X61" s="13">
        <f>'Uscite dettaglio missioni'!HZ61</f>
        <v>0</v>
      </c>
      <c r="Y61" s="13">
        <f>'Uscite dettaglio missioni'!IA61</f>
        <v>0</v>
      </c>
      <c r="Z61" s="13">
        <f>'Uscite dettaglio missioni'!IB61</f>
        <v>0</v>
      </c>
      <c r="AA61" s="13">
        <f>'Uscite dettaglio missioni'!IC61</f>
        <v>0</v>
      </c>
      <c r="AB61" s="13">
        <f>'Uscite dettaglio missioni'!ID61</f>
        <v>0</v>
      </c>
      <c r="AC61" s="13">
        <f>'Uscite dettaglio missioni'!IE61</f>
        <v>0</v>
      </c>
      <c r="AD61" s="13">
        <f>'Uscite dettaglio missioni'!IG61</f>
        <v>0</v>
      </c>
      <c r="AE61" s="13">
        <f>'Uscite dettaglio missioni'!II61</f>
        <v>0</v>
      </c>
      <c r="AF61" s="13">
        <f>'Uscite dettaglio missioni'!IH61</f>
        <v>0</v>
      </c>
      <c r="AG61" s="13">
        <f>'Uscite dettaglio missioni'!II61</f>
        <v>0</v>
      </c>
      <c r="AH61" s="53"/>
    </row>
    <row r="62" spans="1:34" ht="15.75" x14ac:dyDescent="0.25">
      <c r="A62" s="5">
        <v>3202</v>
      </c>
      <c r="B62" s="9" t="s">
        <v>354</v>
      </c>
      <c r="C62" s="13">
        <f>'Uscite dettaglio missioni'!HE62</f>
        <v>1100000</v>
      </c>
      <c r="D62" s="13">
        <f>'Uscite dettaglio missioni'!HF62</f>
        <v>1524709.35</v>
      </c>
      <c r="E62" s="13">
        <f>'Uscite dettaglio missioni'!HG62</f>
        <v>1275175.06</v>
      </c>
      <c r="F62" s="13">
        <f>'Uscite dettaglio missioni'!HH62</f>
        <v>881925</v>
      </c>
      <c r="G62" s="13">
        <f>'Uscite dettaglio missioni'!HI62</f>
        <v>881925</v>
      </c>
      <c r="H62" s="13">
        <f>'Uscite dettaglio missioni'!HJ62</f>
        <v>611949.23</v>
      </c>
      <c r="I62" s="13">
        <f>'Uscite dettaglio missioni'!HK62</f>
        <v>672000</v>
      </c>
      <c r="J62" s="13">
        <f>'Uscite dettaglio missioni'!HL62</f>
        <v>550000</v>
      </c>
      <c r="K62" s="13">
        <f>'Uscite dettaglio missioni'!HM62</f>
        <v>439600</v>
      </c>
      <c r="L62" s="13">
        <f>'Uscite dettaglio missioni'!HN62</f>
        <v>600000</v>
      </c>
      <c r="M62" s="13">
        <f>'Uscite dettaglio missioni'!HO62</f>
        <v>600000</v>
      </c>
      <c r="N62" s="13">
        <f>'Uscite dettaglio missioni'!HP62</f>
        <v>343000</v>
      </c>
      <c r="O62" s="13">
        <f>'Uscite dettaglio missioni'!HQ62</f>
        <v>0</v>
      </c>
      <c r="P62" s="13">
        <f>'Uscite dettaglio missioni'!HR62</f>
        <v>0</v>
      </c>
      <c r="Q62" s="13">
        <f>'Uscite dettaglio missioni'!HS62</f>
        <v>177494.28</v>
      </c>
      <c r="R62" s="13">
        <f>'Uscite dettaglio missioni'!HT62</f>
        <v>815000</v>
      </c>
      <c r="S62" s="13">
        <f>'Uscite dettaglio missioni'!HU62</f>
        <v>387500</v>
      </c>
      <c r="T62" s="13">
        <f>'Uscite dettaglio missioni'!HV62</f>
        <v>387500</v>
      </c>
      <c r="U62" s="13">
        <f>'Uscite dettaglio missioni'!HW62</f>
        <v>0</v>
      </c>
      <c r="V62" s="13">
        <f>'Uscite dettaglio missioni'!HX62</f>
        <v>4188.66</v>
      </c>
      <c r="W62" s="13">
        <f>'Uscite dettaglio missioni'!HY62</f>
        <v>4188.66</v>
      </c>
      <c r="X62" s="13">
        <f>'Uscite dettaglio missioni'!HZ62</f>
        <v>0</v>
      </c>
      <c r="Y62" s="13">
        <f>'Uscite dettaglio missioni'!IA62</f>
        <v>0</v>
      </c>
      <c r="Z62" s="13">
        <f>'Uscite dettaglio missioni'!IB62</f>
        <v>0</v>
      </c>
      <c r="AA62" s="13">
        <f>'Uscite dettaglio missioni'!IC62</f>
        <v>0</v>
      </c>
      <c r="AB62" s="13">
        <f>'Uscite dettaglio missioni'!ID62</f>
        <v>0</v>
      </c>
      <c r="AC62" s="13">
        <f>'Uscite dettaglio missioni'!IE62</f>
        <v>0</v>
      </c>
      <c r="AD62" s="13">
        <f>'Uscite dettaglio missioni'!IG62</f>
        <v>0</v>
      </c>
      <c r="AE62" s="13">
        <f>'Uscite dettaglio missioni'!II62</f>
        <v>0</v>
      </c>
      <c r="AF62" s="13">
        <f>'Uscite dettaglio missioni'!IH62</f>
        <v>0</v>
      </c>
      <c r="AG62" s="13">
        <f>'Uscite dettaglio missioni'!II62</f>
        <v>0</v>
      </c>
      <c r="AH62" s="53"/>
    </row>
    <row r="63" spans="1:34" ht="15.75" x14ac:dyDescent="0.25">
      <c r="A63" s="5">
        <v>3203</v>
      </c>
      <c r="B63" s="9" t="s">
        <v>355</v>
      </c>
      <c r="C63" s="13">
        <f>'Uscite dettaglio missioni'!HE63</f>
        <v>2740000</v>
      </c>
      <c r="D63" s="13">
        <f>'Uscite dettaglio missioni'!HF63</f>
        <v>2893425.13</v>
      </c>
      <c r="E63" s="13">
        <f>'Uscite dettaglio missioni'!HG63</f>
        <v>3332810.98</v>
      </c>
      <c r="F63" s="13">
        <f>'Uscite dettaglio missioni'!HH63</f>
        <v>1779000</v>
      </c>
      <c r="G63" s="13">
        <f>'Uscite dettaglio missioni'!HI63</f>
        <v>2409060</v>
      </c>
      <c r="H63" s="13">
        <f>'Uscite dettaglio missioni'!HJ63</f>
        <v>2177735.87</v>
      </c>
      <c r="I63" s="13">
        <f>'Uscite dettaglio missioni'!HK63</f>
        <v>1414343.96</v>
      </c>
      <c r="J63" s="13">
        <f>'Uscite dettaglio missioni'!HL63</f>
        <v>1419692.96</v>
      </c>
      <c r="K63" s="13">
        <f>'Uscite dettaglio missioni'!HM63</f>
        <v>1367914.89</v>
      </c>
      <c r="L63" s="13">
        <f>'Uscite dettaglio missioni'!HN63</f>
        <v>507700</v>
      </c>
      <c r="M63" s="13">
        <f>'Uscite dettaglio missioni'!HO63</f>
        <v>1040207.74</v>
      </c>
      <c r="N63" s="13">
        <f>'Uscite dettaglio missioni'!HP63</f>
        <v>447059.3</v>
      </c>
      <c r="O63" s="13">
        <f>'Uscite dettaglio missioni'!HQ63</f>
        <v>1373000</v>
      </c>
      <c r="P63" s="13">
        <f>'Uscite dettaglio missioni'!HR63</f>
        <v>1719558.74</v>
      </c>
      <c r="Q63" s="13">
        <f>'Uscite dettaglio missioni'!HS63</f>
        <v>681781.46</v>
      </c>
      <c r="R63" s="13">
        <f>'Uscite dettaglio missioni'!HT63</f>
        <v>1913931.77</v>
      </c>
      <c r="S63" s="13">
        <f>'Uscite dettaglio missioni'!HU63</f>
        <v>2432620.98</v>
      </c>
      <c r="T63" s="13">
        <f>'Uscite dettaglio missioni'!HV63</f>
        <v>1887748.78</v>
      </c>
      <c r="U63" s="13">
        <f>'Uscite dettaglio missioni'!HW63</f>
        <v>590339</v>
      </c>
      <c r="V63" s="13">
        <f>'Uscite dettaglio missioni'!HX63</f>
        <v>5282837</v>
      </c>
      <c r="W63" s="13">
        <f>'Uscite dettaglio missioni'!HY63</f>
        <v>1466395.23</v>
      </c>
      <c r="X63" s="13">
        <f>'Uscite dettaglio missioni'!HZ63</f>
        <v>4833400</v>
      </c>
      <c r="Y63" s="13">
        <f>'Uscite dettaglio missioni'!IA63</f>
        <v>4053855</v>
      </c>
      <c r="Z63" s="13">
        <f>'Uscite dettaglio missioni'!IB63</f>
        <v>3194845.6199999996</v>
      </c>
      <c r="AA63" s="13">
        <f>'Uscite dettaglio missioni'!IC63</f>
        <v>516000</v>
      </c>
      <c r="AB63" s="13">
        <f>'Uscite dettaglio missioni'!ID63</f>
        <v>710000</v>
      </c>
      <c r="AC63" s="13">
        <v>621162.56000000006</v>
      </c>
      <c r="AD63" s="13">
        <f>'Uscite dettaglio missioni'!IG63</f>
        <v>1103459.74</v>
      </c>
      <c r="AE63" s="13">
        <f>'Uscite dettaglio missioni'!II63</f>
        <v>665360</v>
      </c>
      <c r="AF63" s="13">
        <v>621162.56000000006</v>
      </c>
      <c r="AG63" s="13">
        <v>621162.56000000006</v>
      </c>
      <c r="AH63" s="53"/>
    </row>
    <row r="64" spans="1:34" ht="15.75" x14ac:dyDescent="0.25">
      <c r="A64" s="5">
        <v>3204</v>
      </c>
      <c r="B64" s="9" t="s">
        <v>260</v>
      </c>
      <c r="C64" s="13">
        <f>'Uscite dettaglio missioni'!HE64</f>
        <v>5000</v>
      </c>
      <c r="D64" s="13">
        <f>'Uscite dettaglio missioni'!HF64</f>
        <v>5000</v>
      </c>
      <c r="E64" s="13">
        <f>'Uscite dettaglio missioni'!HG64</f>
        <v>0</v>
      </c>
      <c r="F64" s="13">
        <f>'Uscite dettaglio missioni'!HH64</f>
        <v>0</v>
      </c>
      <c r="G64" s="13">
        <f>'Uscite dettaglio missioni'!HI64</f>
        <v>0</v>
      </c>
      <c r="H64" s="13">
        <f>'Uscite dettaglio missioni'!HJ64</f>
        <v>0</v>
      </c>
      <c r="I64" s="13">
        <f>'Uscite dettaglio missioni'!HK64</f>
        <v>0</v>
      </c>
      <c r="J64" s="13">
        <f>'Uscite dettaglio missioni'!HL64</f>
        <v>0</v>
      </c>
      <c r="K64" s="13">
        <f>'Uscite dettaglio missioni'!HM64</f>
        <v>0</v>
      </c>
      <c r="L64" s="13">
        <f>'Uscite dettaglio missioni'!HN64</f>
        <v>0</v>
      </c>
      <c r="M64" s="13">
        <f>'Uscite dettaglio missioni'!HO64</f>
        <v>0</v>
      </c>
      <c r="N64" s="13">
        <f>'Uscite dettaglio missioni'!HP64</f>
        <v>0</v>
      </c>
      <c r="O64" s="13">
        <f>'Uscite dettaglio missioni'!HQ64</f>
        <v>0</v>
      </c>
      <c r="P64" s="13">
        <f>'Uscite dettaglio missioni'!HR64</f>
        <v>0</v>
      </c>
      <c r="Q64" s="13">
        <f>'Uscite dettaglio missioni'!HS64</f>
        <v>0</v>
      </c>
      <c r="R64" s="13">
        <f>'Uscite dettaglio missioni'!HT64</f>
        <v>0</v>
      </c>
      <c r="S64" s="13">
        <f>'Uscite dettaglio missioni'!HU64</f>
        <v>0</v>
      </c>
      <c r="T64" s="13">
        <f>'Uscite dettaglio missioni'!HV64</f>
        <v>0</v>
      </c>
      <c r="U64" s="13">
        <f>'Uscite dettaglio missioni'!HW64</f>
        <v>0</v>
      </c>
      <c r="V64" s="13">
        <f>'Uscite dettaglio missioni'!HX64</f>
        <v>0</v>
      </c>
      <c r="W64" s="13">
        <f>'Uscite dettaglio missioni'!HY64</f>
        <v>0</v>
      </c>
      <c r="X64" s="13">
        <f>'Uscite dettaglio missioni'!HZ64</f>
        <v>0</v>
      </c>
      <c r="Y64" s="13">
        <f>'Uscite dettaglio missioni'!IA64</f>
        <v>0</v>
      </c>
      <c r="Z64" s="13">
        <f>'Uscite dettaglio missioni'!IB64</f>
        <v>0</v>
      </c>
      <c r="AA64" s="13">
        <f>'Uscite dettaglio missioni'!IC64</f>
        <v>0</v>
      </c>
      <c r="AB64" s="13">
        <f>'Uscite dettaglio missioni'!ID64</f>
        <v>0</v>
      </c>
      <c r="AC64" s="13">
        <f>'Uscite dettaglio missioni'!IE64</f>
        <v>0</v>
      </c>
      <c r="AD64" s="13">
        <f>'Uscite dettaglio missioni'!IG64</f>
        <v>0</v>
      </c>
      <c r="AE64" s="13">
        <f>'Uscite dettaglio missioni'!II64</f>
        <v>0</v>
      </c>
      <c r="AF64" s="13">
        <f>'Uscite dettaglio missioni'!IH64</f>
        <v>0</v>
      </c>
      <c r="AG64" s="13">
        <f>'Uscite dettaglio missioni'!II64</f>
        <v>0</v>
      </c>
      <c r="AH64" s="53"/>
    </row>
    <row r="65" spans="1:34" ht="15.75" x14ac:dyDescent="0.25">
      <c r="A65" s="5">
        <v>3205</v>
      </c>
      <c r="B65" s="9" t="s">
        <v>362</v>
      </c>
      <c r="C65" s="13">
        <f>'Uscite dettaglio missioni'!HE65</f>
        <v>1135000</v>
      </c>
      <c r="D65" s="13">
        <f>'Uscite dettaglio missioni'!HF65</f>
        <v>1141000</v>
      </c>
      <c r="E65" s="13">
        <f>'Uscite dettaglio missioni'!HG65</f>
        <v>865634.10000000009</v>
      </c>
      <c r="F65" s="13">
        <f>'Uscite dettaglio missioni'!HH65</f>
        <v>1602450</v>
      </c>
      <c r="G65" s="13">
        <f>'Uscite dettaglio missioni'!HI65</f>
        <v>1912450</v>
      </c>
      <c r="H65" s="13">
        <f>'Uscite dettaglio missioni'!HJ65</f>
        <v>1817580.28</v>
      </c>
      <c r="I65" s="13">
        <f>'Uscite dettaglio missioni'!HK65</f>
        <v>944997.55</v>
      </c>
      <c r="J65" s="13">
        <f>'Uscite dettaglio missioni'!HL65</f>
        <v>1051197.55</v>
      </c>
      <c r="K65" s="13">
        <f>'Uscite dettaglio missioni'!HM65</f>
        <v>722097.77</v>
      </c>
      <c r="L65" s="13">
        <f>'Uscite dettaglio missioni'!HN65</f>
        <v>649126</v>
      </c>
      <c r="M65" s="13">
        <f>'Uscite dettaglio missioni'!HO65</f>
        <v>827126</v>
      </c>
      <c r="N65" s="13">
        <f>'Uscite dettaglio missioni'!HP65</f>
        <v>461352.23</v>
      </c>
      <c r="O65" s="13">
        <f>'Uscite dettaglio missioni'!HQ65</f>
        <v>977341</v>
      </c>
      <c r="P65" s="13">
        <f>'Uscite dettaglio missioni'!HR65</f>
        <v>1029201</v>
      </c>
      <c r="Q65" s="13">
        <f>'Uscite dettaglio missioni'!HS65</f>
        <v>754233.82000000007</v>
      </c>
      <c r="R65" s="13">
        <f>'Uscite dettaglio missioni'!HT65</f>
        <v>751040</v>
      </c>
      <c r="S65" s="13">
        <f>'Uscite dettaglio missioni'!HU65</f>
        <v>1055680.03</v>
      </c>
      <c r="T65" s="13">
        <f>'Uscite dettaglio missioni'!HV65</f>
        <v>760655.68</v>
      </c>
      <c r="U65" s="13">
        <f>'Uscite dettaglio missioni'!HW65</f>
        <v>639469</v>
      </c>
      <c r="V65" s="13">
        <f>'Uscite dettaglio missioni'!HX65</f>
        <v>826761.52</v>
      </c>
      <c r="W65" s="13">
        <f>'Uscite dettaglio missioni'!HY65</f>
        <v>308881.5</v>
      </c>
      <c r="X65" s="13">
        <f>'Uscite dettaglio missioni'!HZ65</f>
        <v>1188000</v>
      </c>
      <c r="Y65" s="13">
        <f>'Uscite dettaglio missioni'!IA65</f>
        <v>848000</v>
      </c>
      <c r="Z65" s="13">
        <f>'Uscite dettaglio missioni'!IB65</f>
        <v>547942.87000000011</v>
      </c>
      <c r="AA65" s="13">
        <f>'Uscite dettaglio missioni'!IC65</f>
        <v>371000</v>
      </c>
      <c r="AB65" s="13">
        <f>'Uscite dettaglio missioni'!ID65</f>
        <v>652000</v>
      </c>
      <c r="AC65" s="13">
        <v>479523.5</v>
      </c>
      <c r="AD65" s="13">
        <f>'Uscite dettaglio missioni'!IG65</f>
        <v>580000</v>
      </c>
      <c r="AE65" s="13">
        <f>'Uscite dettaglio missioni'!II65</f>
        <v>191000</v>
      </c>
      <c r="AF65" s="13">
        <v>479523.5</v>
      </c>
      <c r="AG65" s="13">
        <v>479523.5</v>
      </c>
      <c r="AH65" s="53"/>
    </row>
    <row r="66" spans="1:34" ht="20.100000000000001" customHeight="1" x14ac:dyDescent="0.25">
      <c r="A66" s="5">
        <v>4</v>
      </c>
      <c r="B66" s="7" t="s">
        <v>90</v>
      </c>
      <c r="C66" s="11">
        <f>'Uscite dettaglio missioni'!HE66</f>
        <v>1110154.8799999999</v>
      </c>
      <c r="D66" s="11">
        <f>'Uscite dettaglio missioni'!HF66</f>
        <v>1126861.4099999999</v>
      </c>
      <c r="E66" s="11">
        <f>'Uscite dettaglio missioni'!HG66</f>
        <v>995927.01</v>
      </c>
      <c r="F66" s="11">
        <f>'Uscite dettaglio missioni'!HH66</f>
        <v>1720726.9</v>
      </c>
      <c r="G66" s="11">
        <f>'Uscite dettaglio missioni'!HI66</f>
        <v>1880700.4</v>
      </c>
      <c r="H66" s="11">
        <f>'Uscite dettaglio missioni'!HJ66</f>
        <v>1713271.43</v>
      </c>
      <c r="I66" s="11">
        <f>'Uscite dettaglio missioni'!HK66</f>
        <v>1672850.93</v>
      </c>
      <c r="J66" s="11">
        <f>'Uscite dettaglio missioni'!HL66</f>
        <v>1754652.08</v>
      </c>
      <c r="K66" s="11">
        <f>'Uscite dettaglio missioni'!HM66</f>
        <v>1592009.5599999998</v>
      </c>
      <c r="L66" s="11">
        <f>'Uscite dettaglio missioni'!HN66</f>
        <v>1576699</v>
      </c>
      <c r="M66" s="11">
        <f>'Uscite dettaglio missioni'!HO66</f>
        <v>1583277.99</v>
      </c>
      <c r="N66" s="11">
        <f>'Uscite dettaglio missioni'!HP66</f>
        <v>1430168.25</v>
      </c>
      <c r="O66" s="11">
        <f>'Uscite dettaglio missioni'!HQ66</f>
        <v>1440182</v>
      </c>
      <c r="P66" s="11">
        <f>'Uscite dettaglio missioni'!HR66</f>
        <v>1472543.78</v>
      </c>
      <c r="Q66" s="11">
        <f>'Uscite dettaglio missioni'!HS66</f>
        <v>1284752.5000000002</v>
      </c>
      <c r="R66" s="11">
        <f>'Uscite dettaglio missioni'!HT66</f>
        <v>1253534.01</v>
      </c>
      <c r="S66" s="11">
        <f>'Uscite dettaglio missioni'!HU66</f>
        <v>1350888.35</v>
      </c>
      <c r="T66" s="11">
        <f>'Uscite dettaglio missioni'!HV66</f>
        <v>1369341.3599999999</v>
      </c>
      <c r="U66" s="11">
        <f>'Uscite dettaglio missioni'!HW66</f>
        <v>1323970.3999999999</v>
      </c>
      <c r="V66" s="11">
        <f>'Uscite dettaglio missioni'!HX66</f>
        <v>1496746.1199999999</v>
      </c>
      <c r="W66" s="11">
        <f>'Uscite dettaglio missioni'!HY66</f>
        <v>1509406.3099999998</v>
      </c>
      <c r="X66" s="11">
        <f>'Uscite dettaglio missioni'!HZ66</f>
        <v>1524801</v>
      </c>
      <c r="Y66" s="11">
        <f>'Uscite dettaglio missioni'!IA66</f>
        <v>1645559.41</v>
      </c>
      <c r="Z66" s="11">
        <f>'Uscite dettaglio missioni'!IB66</f>
        <v>1433783.1000000003</v>
      </c>
      <c r="AA66" s="11">
        <f>'Uscite dettaglio missioni'!IC66</f>
        <v>1643508</v>
      </c>
      <c r="AB66" s="11">
        <f>'Uscite dettaglio missioni'!ID66</f>
        <v>1656561.7</v>
      </c>
      <c r="AC66" s="11">
        <f>'Uscite dettaglio missioni'!IE66</f>
        <v>1334004.8699999999</v>
      </c>
      <c r="AD66" s="11">
        <f>'Uscite dettaglio missioni'!IG66</f>
        <v>2115578.23</v>
      </c>
      <c r="AE66" s="11">
        <f>'Uscite dettaglio missioni'!II66</f>
        <v>867826</v>
      </c>
      <c r="AF66" s="11">
        <f>'Uscite dettaglio missioni'!IH66</f>
        <v>1373614.22</v>
      </c>
      <c r="AG66" s="11">
        <f>'Uscite dettaglio missioni'!II66</f>
        <v>867826</v>
      </c>
      <c r="AH66" s="53"/>
    </row>
    <row r="67" spans="1:34" ht="15" customHeight="1" x14ac:dyDescent="0.25">
      <c r="A67" s="5">
        <v>41</v>
      </c>
      <c r="B67" s="8" t="s">
        <v>91</v>
      </c>
      <c r="C67" s="12">
        <f>'Uscite dettaglio missioni'!HE67</f>
        <v>31055</v>
      </c>
      <c r="D67" s="12">
        <f>'Uscite dettaglio missioni'!HF67</f>
        <v>40736.620000000003</v>
      </c>
      <c r="E67" s="12">
        <f>'Uscite dettaglio missioni'!HG67</f>
        <v>115616.92000000001</v>
      </c>
      <c r="F67" s="12">
        <f>'Uscite dettaglio missioni'!HH67</f>
        <v>37250</v>
      </c>
      <c r="G67" s="12">
        <f>'Uscite dettaglio missioni'!HI67</f>
        <v>180326.1</v>
      </c>
      <c r="H67" s="12">
        <f>'Uscite dettaglio missioni'!HJ67</f>
        <v>145137.54999999999</v>
      </c>
      <c r="I67" s="12">
        <f>'Uscite dettaglio missioni'!HK67</f>
        <v>27600</v>
      </c>
      <c r="J67" s="12">
        <f>'Uscite dettaglio missioni'!HL67</f>
        <v>31232.1</v>
      </c>
      <c r="K67" s="12">
        <f>'Uscite dettaglio missioni'!HM67</f>
        <v>24665.829999999998</v>
      </c>
      <c r="L67" s="12">
        <f>'Uscite dettaglio missioni'!HN67</f>
        <v>27900</v>
      </c>
      <c r="M67" s="12">
        <f>'Uscite dettaglio missioni'!HO67</f>
        <v>33900</v>
      </c>
      <c r="N67" s="12">
        <f>'Uscite dettaglio missioni'!HP67</f>
        <v>25049.67</v>
      </c>
      <c r="O67" s="12">
        <f>'Uscite dettaglio missioni'!HQ67</f>
        <v>15160</v>
      </c>
      <c r="P67" s="12">
        <f>'Uscite dettaglio missioni'!HR67</f>
        <v>48160</v>
      </c>
      <c r="Q67" s="12">
        <f>'Uscite dettaglio missioni'!HS67</f>
        <v>30025.05</v>
      </c>
      <c r="R67" s="12">
        <f>'Uscite dettaglio missioni'!HT67</f>
        <v>15000</v>
      </c>
      <c r="S67" s="12">
        <f>'Uscite dettaglio missioni'!HU67</f>
        <v>12334.85</v>
      </c>
      <c r="T67" s="12">
        <f>'Uscite dettaglio missioni'!HV67</f>
        <v>12830.399999999998</v>
      </c>
      <c r="U67" s="12">
        <f>'Uscite dettaglio missioni'!HW67</f>
        <v>6000</v>
      </c>
      <c r="V67" s="12">
        <f>'Uscite dettaglio missioni'!HX67</f>
        <v>39000</v>
      </c>
      <c r="W67" s="12">
        <f>'Uscite dettaglio missioni'!HY67</f>
        <v>23184.41</v>
      </c>
      <c r="X67" s="12">
        <f>'Uscite dettaglio missioni'!HZ67</f>
        <v>16100</v>
      </c>
      <c r="Y67" s="12">
        <f>'Uscite dettaglio missioni'!IA67</f>
        <v>26900</v>
      </c>
      <c r="Z67" s="12">
        <f>'Uscite dettaglio missioni'!IB67</f>
        <v>27353.940000000002</v>
      </c>
      <c r="AA67" s="12">
        <f>'Uscite dettaglio missioni'!IC67</f>
        <v>16885</v>
      </c>
      <c r="AB67" s="12">
        <f>'Uscite dettaglio missioni'!ID67</f>
        <v>31085</v>
      </c>
      <c r="AC67" s="12">
        <f>'Uscite dettaglio missioni'!IE67</f>
        <v>25457.56</v>
      </c>
      <c r="AD67" s="12">
        <f>'Uscite dettaglio missioni'!IG67</f>
        <v>541795.13</v>
      </c>
      <c r="AE67" s="12">
        <f>'Uscite dettaglio missioni'!II67</f>
        <v>15716</v>
      </c>
      <c r="AF67" s="12">
        <f>'Uscite dettaglio missioni'!IH67</f>
        <v>527830.05000000005</v>
      </c>
      <c r="AG67" s="12">
        <f>'Uscite dettaglio missioni'!II67</f>
        <v>15716</v>
      </c>
      <c r="AH67" s="53"/>
    </row>
    <row r="68" spans="1:34" ht="15.75" x14ac:dyDescent="0.25">
      <c r="A68" s="5">
        <v>4101</v>
      </c>
      <c r="B68" s="9" t="s">
        <v>35</v>
      </c>
      <c r="C68" s="13">
        <f>'Uscite dettaglio missioni'!HE68</f>
        <v>15578.57</v>
      </c>
      <c r="D68" s="13">
        <f>'Uscite dettaglio missioni'!HF68</f>
        <v>21874.23</v>
      </c>
      <c r="E68" s="13">
        <f>'Uscite dettaglio missioni'!HG68</f>
        <v>93274.540000000008</v>
      </c>
      <c r="F68" s="13">
        <f>'Uscite dettaglio missioni'!HH68</f>
        <v>30000</v>
      </c>
      <c r="G68" s="13">
        <f>'Uscite dettaglio missioni'!HI68</f>
        <v>157616.1</v>
      </c>
      <c r="H68" s="13">
        <f>'Uscite dettaglio missioni'!HJ68</f>
        <v>129921.93</v>
      </c>
      <c r="I68" s="13">
        <f>'Uscite dettaglio missioni'!HK68</f>
        <v>27000</v>
      </c>
      <c r="J68" s="13">
        <f>'Uscite dettaglio missioni'!HL68</f>
        <v>15000</v>
      </c>
      <c r="K68" s="13">
        <f>'Uscite dettaglio missioni'!HM68</f>
        <v>9390.7999999999993</v>
      </c>
      <c r="L68" s="13">
        <f>'Uscite dettaglio missioni'!HN68</f>
        <v>10000</v>
      </c>
      <c r="M68" s="13">
        <f>'Uscite dettaglio missioni'!HO68</f>
        <v>16000</v>
      </c>
      <c r="N68" s="13">
        <f>'Uscite dettaglio missioni'!HP68</f>
        <v>17008.98</v>
      </c>
      <c r="O68" s="13">
        <f>'Uscite dettaglio missioni'!HQ68</f>
        <v>0</v>
      </c>
      <c r="P68" s="13">
        <f>'Uscite dettaglio missioni'!HR68</f>
        <v>30000</v>
      </c>
      <c r="Q68" s="13">
        <f>'Uscite dettaglio missioni'!HS68</f>
        <v>23467.73</v>
      </c>
      <c r="R68" s="13">
        <f>'Uscite dettaglio missioni'!HT68</f>
        <v>10000</v>
      </c>
      <c r="S68" s="13">
        <f>'Uscite dettaglio missioni'!HU68</f>
        <v>7000</v>
      </c>
      <c r="T68" s="13">
        <f>'Uscite dettaglio missioni'!HV68</f>
        <v>10500.109999999999</v>
      </c>
      <c r="U68" s="13">
        <f>'Uscite dettaglio missioni'!HW68</f>
        <v>0</v>
      </c>
      <c r="V68" s="13">
        <f>'Uscite dettaglio missioni'!HX68</f>
        <v>26400</v>
      </c>
      <c r="W68" s="13">
        <f>'Uscite dettaglio missioni'!HY68</f>
        <v>11476.78</v>
      </c>
      <c r="X68" s="13">
        <f>'Uscite dettaglio missioni'!HZ68</f>
        <v>10000</v>
      </c>
      <c r="Y68" s="13">
        <f>'Uscite dettaglio missioni'!IA68</f>
        <v>20000</v>
      </c>
      <c r="Z68" s="13">
        <f>'Uscite dettaglio missioni'!IB68</f>
        <v>22772.52</v>
      </c>
      <c r="AA68" s="13">
        <f>'Uscite dettaglio missioni'!IC68</f>
        <v>10000</v>
      </c>
      <c r="AB68" s="13">
        <f>'Uscite dettaglio missioni'!ID68</f>
        <v>22000</v>
      </c>
      <c r="AC68" s="13">
        <v>20224.82</v>
      </c>
      <c r="AD68" s="13">
        <f>'Uscite dettaglio missioni'!IG68</f>
        <v>70000</v>
      </c>
      <c r="AE68" s="13">
        <f>'Uscite dettaglio missioni'!II68</f>
        <v>10000</v>
      </c>
      <c r="AF68" s="13">
        <v>20224.82</v>
      </c>
      <c r="AG68" s="13">
        <v>20224.82</v>
      </c>
      <c r="AH68" s="53"/>
    </row>
    <row r="69" spans="1:34" ht="15.75" x14ac:dyDescent="0.25">
      <c r="A69" s="5">
        <v>4102</v>
      </c>
      <c r="B69" s="9" t="s">
        <v>36</v>
      </c>
      <c r="C69" s="13">
        <f>'Uscite dettaglio missioni'!HE69</f>
        <v>2671.73</v>
      </c>
      <c r="D69" s="13">
        <f>'Uscite dettaglio missioni'!HF69</f>
        <v>2743.11</v>
      </c>
      <c r="E69" s="13">
        <f>'Uscite dettaglio missioni'!HG69</f>
        <v>2314.62</v>
      </c>
      <c r="F69" s="13">
        <f>'Uscite dettaglio missioni'!HH69</f>
        <v>2250</v>
      </c>
      <c r="G69" s="13">
        <f>'Uscite dettaglio missioni'!HI69</f>
        <v>3710</v>
      </c>
      <c r="H69" s="13">
        <f>'Uscite dettaglio missioni'!HJ69</f>
        <v>3773.2</v>
      </c>
      <c r="I69" s="13">
        <f>'Uscite dettaglio missioni'!HK69</f>
        <v>600</v>
      </c>
      <c r="J69" s="13">
        <f>'Uscite dettaglio missioni'!HL69</f>
        <v>2800</v>
      </c>
      <c r="K69" s="13">
        <f>'Uscite dettaglio missioni'!HM69</f>
        <v>1839.43</v>
      </c>
      <c r="L69" s="13">
        <f>'Uscite dettaglio missioni'!HN69</f>
        <v>2900</v>
      </c>
      <c r="M69" s="13">
        <f>'Uscite dettaglio missioni'!HO69</f>
        <v>2900</v>
      </c>
      <c r="N69" s="13">
        <f>'Uscite dettaglio missioni'!HP69</f>
        <v>3724.79</v>
      </c>
      <c r="O69" s="13">
        <f>'Uscite dettaglio missioni'!HQ69</f>
        <v>160</v>
      </c>
      <c r="P69" s="13">
        <f>'Uscite dettaglio missioni'!HR69</f>
        <v>3160</v>
      </c>
      <c r="Q69" s="13">
        <f>'Uscite dettaglio missioni'!HS69</f>
        <v>6508.52</v>
      </c>
      <c r="R69" s="13">
        <f>'Uscite dettaglio missioni'!HT69</f>
        <v>5000</v>
      </c>
      <c r="S69" s="13">
        <f>'Uscite dettaglio missioni'!HU69</f>
        <v>5000</v>
      </c>
      <c r="T69" s="13">
        <f>'Uscite dettaglio missioni'!HV69</f>
        <v>1797.3</v>
      </c>
      <c r="U69" s="13">
        <f>'Uscite dettaglio missioni'!HW69</f>
        <v>6000</v>
      </c>
      <c r="V69" s="13">
        <f>'Uscite dettaglio missioni'!HX69</f>
        <v>6000</v>
      </c>
      <c r="W69" s="13">
        <f>'Uscite dettaglio missioni'!HY69</f>
        <v>4971.29</v>
      </c>
      <c r="X69" s="13">
        <f>'Uscite dettaglio missioni'!HZ69</f>
        <v>6100</v>
      </c>
      <c r="Y69" s="13">
        <f>'Uscite dettaglio missioni'!IA69</f>
        <v>6100</v>
      </c>
      <c r="Z69" s="13">
        <f>'Uscite dettaglio missioni'!IB69</f>
        <v>3401.11</v>
      </c>
      <c r="AA69" s="13">
        <f>'Uscite dettaglio missioni'!IC69</f>
        <v>5885</v>
      </c>
      <c r="AB69" s="13">
        <f>'Uscite dettaglio missioni'!ID69</f>
        <v>5885</v>
      </c>
      <c r="AC69" s="13">
        <v>3042.97</v>
      </c>
      <c r="AD69" s="13">
        <f>'Uscite dettaglio missioni'!IG69</f>
        <v>5150</v>
      </c>
      <c r="AE69" s="13">
        <f>'Uscite dettaglio missioni'!II69</f>
        <v>5716</v>
      </c>
      <c r="AF69" s="13">
        <v>3042.97</v>
      </c>
      <c r="AG69" s="13">
        <v>3042.97</v>
      </c>
      <c r="AH69" s="53"/>
    </row>
    <row r="70" spans="1:34" ht="15.75" x14ac:dyDescent="0.25">
      <c r="A70" s="5">
        <v>4199</v>
      </c>
      <c r="B70" s="9" t="s">
        <v>37</v>
      </c>
      <c r="C70" s="13">
        <f>'Uscite dettaglio missioni'!HE70</f>
        <v>12804.7</v>
      </c>
      <c r="D70" s="13">
        <f>'Uscite dettaglio missioni'!HF70</f>
        <v>16119.28</v>
      </c>
      <c r="E70" s="13">
        <f>'Uscite dettaglio missioni'!HG70</f>
        <v>20027.760000000002</v>
      </c>
      <c r="F70" s="13">
        <f>'Uscite dettaglio missioni'!HH70</f>
        <v>5000</v>
      </c>
      <c r="G70" s="13">
        <f>'Uscite dettaglio missioni'!HI70</f>
        <v>19000</v>
      </c>
      <c r="H70" s="13">
        <f>'Uscite dettaglio missioni'!HJ70</f>
        <v>11442.419999999998</v>
      </c>
      <c r="I70" s="13">
        <f>'Uscite dettaglio missioni'!HK70</f>
        <v>0</v>
      </c>
      <c r="J70" s="13">
        <f>'Uscite dettaglio missioni'!HL70</f>
        <v>13432.099999999999</v>
      </c>
      <c r="K70" s="13">
        <f>'Uscite dettaglio missioni'!HM70</f>
        <v>13435.599999999999</v>
      </c>
      <c r="L70" s="13">
        <f>'Uscite dettaglio missioni'!HN70</f>
        <v>15000</v>
      </c>
      <c r="M70" s="13">
        <f>'Uscite dettaglio missioni'!HO70</f>
        <v>15000</v>
      </c>
      <c r="N70" s="13">
        <f>'Uscite dettaglio missioni'!HP70</f>
        <v>4315.8999999999996</v>
      </c>
      <c r="O70" s="13">
        <f>'Uscite dettaglio missioni'!HQ70</f>
        <v>15000</v>
      </c>
      <c r="P70" s="13">
        <f>'Uscite dettaglio missioni'!HR70</f>
        <v>15000</v>
      </c>
      <c r="Q70" s="13">
        <f>'Uscite dettaglio missioni'!HS70</f>
        <v>48.8</v>
      </c>
      <c r="R70" s="13">
        <f>'Uscite dettaglio missioni'!HT70</f>
        <v>0</v>
      </c>
      <c r="S70" s="13">
        <f>'Uscite dettaglio missioni'!HU70</f>
        <v>334.85</v>
      </c>
      <c r="T70" s="13">
        <f>'Uscite dettaglio missioni'!HV70</f>
        <v>532.99</v>
      </c>
      <c r="U70" s="13">
        <f>'Uscite dettaglio missioni'!HW70</f>
        <v>0</v>
      </c>
      <c r="V70" s="13">
        <f>'Uscite dettaglio missioni'!HX70</f>
        <v>6600</v>
      </c>
      <c r="W70" s="13">
        <f>'Uscite dettaglio missioni'!HY70</f>
        <v>6736.34</v>
      </c>
      <c r="X70" s="13">
        <f>'Uscite dettaglio missioni'!HZ70</f>
        <v>0</v>
      </c>
      <c r="Y70" s="13">
        <f>'Uscite dettaglio missioni'!IA70</f>
        <v>800</v>
      </c>
      <c r="Z70" s="13">
        <f>'Uscite dettaglio missioni'!IB70</f>
        <v>1180.31</v>
      </c>
      <c r="AA70" s="13">
        <f>'Uscite dettaglio missioni'!IC70</f>
        <v>1000</v>
      </c>
      <c r="AB70" s="13">
        <f>'Uscite dettaglio missioni'!ID70</f>
        <v>3200</v>
      </c>
      <c r="AC70" s="13">
        <v>2189.77</v>
      </c>
      <c r="AD70" s="13">
        <f>'Uscite dettaglio missioni'!IG70</f>
        <v>466645.13</v>
      </c>
      <c r="AE70" s="13">
        <f>'Uscite dettaglio missioni'!II70</f>
        <v>0</v>
      </c>
      <c r="AF70" s="13">
        <v>2189.77</v>
      </c>
      <c r="AG70" s="13">
        <v>2189.77</v>
      </c>
      <c r="AH70" s="53"/>
    </row>
    <row r="71" spans="1:34" ht="15" customHeight="1" x14ac:dyDescent="0.25">
      <c r="A71" s="5">
        <v>42</v>
      </c>
      <c r="B71" s="8" t="s">
        <v>92</v>
      </c>
      <c r="C71" s="12">
        <f>'Uscite dettaglio missioni'!HE71</f>
        <v>161119.44</v>
      </c>
      <c r="D71" s="12">
        <f>'Uscite dettaglio missioni'!HF71</f>
        <v>161119.44</v>
      </c>
      <c r="E71" s="12">
        <f>'Uscite dettaglio missioni'!HG71</f>
        <v>139772.12</v>
      </c>
      <c r="F71" s="12">
        <f>'Uscite dettaglio missioni'!HH71</f>
        <v>122498</v>
      </c>
      <c r="G71" s="12">
        <f>'Uscite dettaglio missioni'!HI71</f>
        <v>130698</v>
      </c>
      <c r="H71" s="12">
        <f>'Uscite dettaglio missioni'!HJ71</f>
        <v>85672.47</v>
      </c>
      <c r="I71" s="12">
        <f>'Uscite dettaglio missioni'!HK71</f>
        <v>106216.94</v>
      </c>
      <c r="J71" s="12">
        <f>'Uscite dettaglio missioni'!HL71</f>
        <v>102478.74</v>
      </c>
      <c r="K71" s="12">
        <f>'Uscite dettaglio missioni'!HM71</f>
        <v>93146.65</v>
      </c>
      <c r="L71" s="12">
        <f>'Uscite dettaglio missioni'!HN71</f>
        <v>99797</v>
      </c>
      <c r="M71" s="12">
        <f>'Uscite dettaglio missioni'!HO71</f>
        <v>90462.51</v>
      </c>
      <c r="N71" s="12">
        <f>'Uscite dettaglio missioni'!HP71</f>
        <v>77989.239999999991</v>
      </c>
      <c r="O71" s="12">
        <f>'Uscite dettaglio missioni'!HQ71</f>
        <v>87770</v>
      </c>
      <c r="P71" s="12">
        <f>'Uscite dettaglio missioni'!HR71</f>
        <v>79516.59</v>
      </c>
      <c r="Q71" s="12">
        <f>'Uscite dettaglio missioni'!HS71</f>
        <v>81126.37</v>
      </c>
      <c r="R71" s="12">
        <f>'Uscite dettaglio missioni'!HT71</f>
        <v>90000.010000000009</v>
      </c>
      <c r="S71" s="12">
        <f>'Uscite dettaglio missioni'!HU71</f>
        <v>97446.19</v>
      </c>
      <c r="T71" s="12">
        <f>'Uscite dettaglio missioni'!HV71</f>
        <v>76061.600000000006</v>
      </c>
      <c r="U71" s="12">
        <f>'Uscite dettaglio missioni'!HW71</f>
        <v>81701</v>
      </c>
      <c r="V71" s="12">
        <f>'Uscite dettaglio missioni'!HX71</f>
        <v>81742</v>
      </c>
      <c r="W71" s="12">
        <f>'Uscite dettaglio missioni'!HY71</f>
        <v>123150.34999999999</v>
      </c>
      <c r="X71" s="12">
        <f>'Uscite dettaglio missioni'!HZ71</f>
        <v>106759</v>
      </c>
      <c r="Y71" s="12">
        <f>'Uscite dettaglio missioni'!IA71</f>
        <v>136717.41</v>
      </c>
      <c r="Z71" s="12">
        <f>'Uscite dettaglio missioni'!IB71</f>
        <v>87738.700000000012</v>
      </c>
      <c r="AA71" s="12">
        <f>'Uscite dettaglio missioni'!IC71</f>
        <v>49557</v>
      </c>
      <c r="AB71" s="12">
        <f>'Uscite dettaglio missioni'!ID71</f>
        <v>44057</v>
      </c>
      <c r="AC71" s="12">
        <f>'Uscite dettaglio missioni'!IE71</f>
        <v>16894.080000000002</v>
      </c>
      <c r="AD71" s="12">
        <f>'Uscite dettaglio missioni'!IG71</f>
        <v>68378</v>
      </c>
      <c r="AE71" s="12">
        <f>'Uscite dettaglio missioni'!II71</f>
        <v>25982</v>
      </c>
      <c r="AF71" s="12">
        <f>'Uscite dettaglio missioni'!IH71</f>
        <v>42647.83</v>
      </c>
      <c r="AG71" s="12">
        <f>'Uscite dettaglio missioni'!II71</f>
        <v>25982</v>
      </c>
      <c r="AH71" s="53"/>
    </row>
    <row r="72" spans="1:34" ht="15.75" x14ac:dyDescent="0.25">
      <c r="A72" s="5">
        <v>4201</v>
      </c>
      <c r="B72" s="9" t="s">
        <v>38</v>
      </c>
      <c r="C72" s="13">
        <f>'Uscite dettaglio missioni'!HE72</f>
        <v>53889.409999999996</v>
      </c>
      <c r="D72" s="13">
        <f>'Uscite dettaglio missioni'!HF72</f>
        <v>53889.409999999996</v>
      </c>
      <c r="E72" s="13">
        <f>'Uscite dettaglio missioni'!HG72</f>
        <v>28826.21</v>
      </c>
      <c r="F72" s="13">
        <f>'Uscite dettaglio missioni'!HH72</f>
        <v>32498</v>
      </c>
      <c r="G72" s="13">
        <f>'Uscite dettaglio missioni'!HI72</f>
        <v>37098</v>
      </c>
      <c r="H72" s="13">
        <f>'Uscite dettaglio missioni'!HJ72</f>
        <v>31212.929999999997</v>
      </c>
      <c r="I72" s="13">
        <f>'Uscite dettaglio missioni'!HK72</f>
        <v>30216.94</v>
      </c>
      <c r="J72" s="13">
        <f>'Uscite dettaglio missioni'!HL72</f>
        <v>30216.94</v>
      </c>
      <c r="K72" s="13">
        <f>'Uscite dettaglio missioni'!HM72</f>
        <v>20884.849999999999</v>
      </c>
      <c r="L72" s="13">
        <f>'Uscite dettaglio missioni'!HN72</f>
        <v>25297</v>
      </c>
      <c r="M72" s="13">
        <f>'Uscite dettaglio missioni'!HO72</f>
        <v>24067</v>
      </c>
      <c r="N72" s="13">
        <f>'Uscite dettaglio missioni'!HP72</f>
        <v>11593.730000000001</v>
      </c>
      <c r="O72" s="13">
        <f>'Uscite dettaglio missioni'!HQ72</f>
        <v>17770</v>
      </c>
      <c r="P72" s="13">
        <f>'Uscite dettaglio missioni'!HR72</f>
        <v>17770</v>
      </c>
      <c r="Q72" s="13">
        <f>'Uscite dettaglio missioni'!HS72</f>
        <v>19379.78</v>
      </c>
      <c r="R72" s="13">
        <f>'Uscite dettaglio missioni'!HT72</f>
        <v>22464.11</v>
      </c>
      <c r="S72" s="13">
        <f>'Uscite dettaglio missioni'!HU72</f>
        <v>22464.11</v>
      </c>
      <c r="T72" s="13">
        <f>'Uscite dettaglio missioni'!HV72</f>
        <v>13258.119999999999</v>
      </c>
      <c r="U72" s="13">
        <f>'Uscite dettaglio missioni'!HW72</f>
        <v>14165</v>
      </c>
      <c r="V72" s="13">
        <f>'Uscite dettaglio missioni'!HX72</f>
        <v>14206</v>
      </c>
      <c r="W72" s="13">
        <f>'Uscite dettaglio missioni'!HY72</f>
        <v>14103.64</v>
      </c>
      <c r="X72" s="13">
        <f>'Uscite dettaglio missioni'!HZ72</f>
        <v>14755</v>
      </c>
      <c r="Y72" s="13">
        <f>'Uscite dettaglio missioni'!IA72</f>
        <v>15200</v>
      </c>
      <c r="Z72" s="13">
        <f>'Uscite dettaglio missioni'!IB72</f>
        <v>10079.99</v>
      </c>
      <c r="AA72" s="13">
        <f>'Uscite dettaglio missioni'!IC72</f>
        <v>18857</v>
      </c>
      <c r="AB72" s="13">
        <f>'Uscite dettaglio missioni'!ID72</f>
        <v>21557</v>
      </c>
      <c r="AC72" s="13">
        <v>13710.22</v>
      </c>
      <c r="AD72" s="13">
        <f>'Uscite dettaglio missioni'!IG72</f>
        <v>31578</v>
      </c>
      <c r="AE72" s="13">
        <f>'Uscite dettaglio missioni'!II72</f>
        <v>14400</v>
      </c>
      <c r="AF72" s="13">
        <v>13710.22</v>
      </c>
      <c r="AG72" s="13">
        <v>13710.22</v>
      </c>
      <c r="AH72" s="53"/>
    </row>
    <row r="73" spans="1:34" ht="15.75" x14ac:dyDescent="0.25">
      <c r="A73" s="5">
        <v>4202</v>
      </c>
      <c r="B73" s="9" t="s">
        <v>39</v>
      </c>
      <c r="C73" s="13">
        <f>'Uscite dettaglio missioni'!HE73</f>
        <v>107230.03</v>
      </c>
      <c r="D73" s="13">
        <f>'Uscite dettaglio missioni'!HF73</f>
        <v>107230.03</v>
      </c>
      <c r="E73" s="13">
        <f>'Uscite dettaglio missioni'!HG73</f>
        <v>110945.91</v>
      </c>
      <c r="F73" s="13">
        <f>'Uscite dettaglio missioni'!HH73</f>
        <v>90000</v>
      </c>
      <c r="G73" s="13">
        <f>'Uscite dettaglio missioni'!HI73</f>
        <v>93600</v>
      </c>
      <c r="H73" s="13">
        <f>'Uscite dettaglio missioni'!HJ73</f>
        <v>54459.54</v>
      </c>
      <c r="I73" s="13">
        <f>'Uscite dettaglio missioni'!HK73</f>
        <v>76000</v>
      </c>
      <c r="J73" s="13">
        <f>'Uscite dettaglio missioni'!HL73</f>
        <v>72261.8</v>
      </c>
      <c r="K73" s="13">
        <f>'Uscite dettaglio missioni'!HM73</f>
        <v>72261.8</v>
      </c>
      <c r="L73" s="13">
        <f>'Uscite dettaglio missioni'!HN73</f>
        <v>74500</v>
      </c>
      <c r="M73" s="13">
        <f>'Uscite dettaglio missioni'!HO73</f>
        <v>66395.509999999995</v>
      </c>
      <c r="N73" s="13">
        <f>'Uscite dettaglio missioni'!HP73</f>
        <v>66395.509999999995</v>
      </c>
      <c r="O73" s="13">
        <f>'Uscite dettaglio missioni'!HQ73</f>
        <v>70000</v>
      </c>
      <c r="P73" s="13">
        <f>'Uscite dettaglio missioni'!HR73</f>
        <v>61746.59</v>
      </c>
      <c r="Q73" s="13">
        <f>'Uscite dettaglio missioni'!HS73</f>
        <v>61746.59</v>
      </c>
      <c r="R73" s="13">
        <f>'Uscite dettaglio missioni'!HT73</f>
        <v>67535.900000000009</v>
      </c>
      <c r="S73" s="13">
        <f>'Uscite dettaglio missioni'!HU73</f>
        <v>74982.080000000002</v>
      </c>
      <c r="T73" s="13">
        <f>'Uscite dettaglio missioni'!HV73</f>
        <v>62803.48</v>
      </c>
      <c r="U73" s="13">
        <f>'Uscite dettaglio missioni'!HW73</f>
        <v>67536</v>
      </c>
      <c r="V73" s="13">
        <f>'Uscite dettaglio missioni'!HX73</f>
        <v>67536</v>
      </c>
      <c r="W73" s="13">
        <f>'Uscite dettaglio missioni'!HY73</f>
        <v>109046.70999999999</v>
      </c>
      <c r="X73" s="13">
        <f>'Uscite dettaglio missioni'!HZ73</f>
        <v>76300</v>
      </c>
      <c r="Y73" s="13">
        <f>'Uscite dettaglio missioni'!IA73</f>
        <v>101813.41</v>
      </c>
      <c r="Z73" s="13">
        <f>'Uscite dettaglio missioni'!IB73</f>
        <v>77213.41</v>
      </c>
      <c r="AA73" s="13">
        <f>'Uscite dettaglio missioni'!IC73</f>
        <v>14200</v>
      </c>
      <c r="AB73" s="13">
        <f>'Uscite dettaglio missioni'!ID73</f>
        <v>0</v>
      </c>
      <c r="AC73" s="13">
        <f>'Uscite dettaglio missioni'!IE73</f>
        <v>0</v>
      </c>
      <c r="AD73" s="13">
        <f>'Uscite dettaglio missioni'!IG73</f>
        <v>0</v>
      </c>
      <c r="AE73" s="13">
        <f>'Uscite dettaglio missioni'!II73</f>
        <v>0</v>
      </c>
      <c r="AF73" s="13">
        <f>'Uscite dettaglio missioni'!IH73</f>
        <v>0</v>
      </c>
      <c r="AG73" s="13">
        <f>'Uscite dettaglio missioni'!II73</f>
        <v>0</v>
      </c>
      <c r="AH73" s="53"/>
    </row>
    <row r="74" spans="1:34" ht="15.75" x14ac:dyDescent="0.25">
      <c r="A74" s="5">
        <v>4205</v>
      </c>
      <c r="B74" s="9" t="s">
        <v>261</v>
      </c>
      <c r="C74" s="13">
        <f>'Uscite dettaglio missioni'!HE74</f>
        <v>0</v>
      </c>
      <c r="D74" s="13">
        <f>'Uscite dettaglio missioni'!HF74</f>
        <v>0</v>
      </c>
      <c r="E74" s="13">
        <f>'Uscite dettaglio missioni'!HG74</f>
        <v>0</v>
      </c>
      <c r="F74" s="13">
        <f>'Uscite dettaglio missioni'!HH74</f>
        <v>0</v>
      </c>
      <c r="G74" s="13">
        <f>'Uscite dettaglio missioni'!HI74</f>
        <v>0</v>
      </c>
      <c r="H74" s="13">
        <f>'Uscite dettaglio missioni'!HJ74</f>
        <v>0</v>
      </c>
      <c r="I74" s="13">
        <f>'Uscite dettaglio missioni'!HK74</f>
        <v>0</v>
      </c>
      <c r="J74" s="13">
        <f>'Uscite dettaglio missioni'!HL74</f>
        <v>0</v>
      </c>
      <c r="K74" s="13">
        <f>'Uscite dettaglio missioni'!HM74</f>
        <v>0</v>
      </c>
      <c r="L74" s="13">
        <f>'Uscite dettaglio missioni'!HN74</f>
        <v>0</v>
      </c>
      <c r="M74" s="13">
        <f>'Uscite dettaglio missioni'!HO74</f>
        <v>0</v>
      </c>
      <c r="N74" s="13">
        <f>'Uscite dettaglio missioni'!HP74</f>
        <v>0</v>
      </c>
      <c r="O74" s="13">
        <f>'Uscite dettaglio missioni'!HQ74</f>
        <v>0</v>
      </c>
      <c r="P74" s="13">
        <f>'Uscite dettaglio missioni'!HR74</f>
        <v>0</v>
      </c>
      <c r="Q74" s="13">
        <f>'Uscite dettaglio missioni'!HS74</f>
        <v>0</v>
      </c>
      <c r="R74" s="13">
        <f>'Uscite dettaglio missioni'!HT74</f>
        <v>0</v>
      </c>
      <c r="S74" s="13">
        <f>'Uscite dettaglio missioni'!HU74</f>
        <v>0</v>
      </c>
      <c r="T74" s="13">
        <f>'Uscite dettaglio missioni'!HV74</f>
        <v>0</v>
      </c>
      <c r="U74" s="13">
        <f>'Uscite dettaglio missioni'!HW74</f>
        <v>0</v>
      </c>
      <c r="V74" s="13">
        <f>'Uscite dettaglio missioni'!HX74</f>
        <v>0</v>
      </c>
      <c r="W74" s="13">
        <f>'Uscite dettaglio missioni'!HY74</f>
        <v>0</v>
      </c>
      <c r="X74" s="13">
        <f>'Uscite dettaglio missioni'!HZ74</f>
        <v>15704</v>
      </c>
      <c r="Y74" s="13">
        <f>'Uscite dettaglio missioni'!IA74</f>
        <v>19704</v>
      </c>
      <c r="Z74" s="13">
        <f>'Uscite dettaglio missioni'!IB74</f>
        <v>445.3</v>
      </c>
      <c r="AA74" s="13">
        <f>'Uscite dettaglio missioni'!IC74</f>
        <v>16500</v>
      </c>
      <c r="AB74" s="13">
        <f>'Uscite dettaglio missioni'!ID74</f>
        <v>22500</v>
      </c>
      <c r="AC74" s="13">
        <v>3183.86</v>
      </c>
      <c r="AD74" s="13">
        <f>'Uscite dettaglio missioni'!IG74</f>
        <v>36800</v>
      </c>
      <c r="AE74" s="13">
        <f>'Uscite dettaglio missioni'!II74</f>
        <v>11582</v>
      </c>
      <c r="AF74" s="13">
        <v>3183.86</v>
      </c>
      <c r="AG74" s="13">
        <v>3183.86</v>
      </c>
      <c r="AH74" s="53"/>
    </row>
    <row r="75" spans="1:34" ht="15" customHeight="1" x14ac:dyDescent="0.25">
      <c r="A75" s="5">
        <v>43</v>
      </c>
      <c r="B75" s="8" t="s">
        <v>93</v>
      </c>
      <c r="C75" s="12">
        <f>'Uscite dettaglio missioni'!HE75</f>
        <v>57.3</v>
      </c>
      <c r="D75" s="12">
        <f>'Uscite dettaglio missioni'!HF75</f>
        <v>57.3</v>
      </c>
      <c r="E75" s="12">
        <f>'Uscite dettaglio missioni'!HG75</f>
        <v>338.90000000000003</v>
      </c>
      <c r="F75" s="12">
        <f>'Uscite dettaglio missioni'!HH75</f>
        <v>21</v>
      </c>
      <c r="G75" s="12">
        <f>'Uscite dettaglio missioni'!HI75</f>
        <v>30.78</v>
      </c>
      <c r="H75" s="12">
        <f>'Uscite dettaglio missioni'!HJ75</f>
        <v>7.4799999999999995</v>
      </c>
      <c r="I75" s="12">
        <f>'Uscite dettaglio missioni'!HK75</f>
        <v>10</v>
      </c>
      <c r="J75" s="12">
        <f>'Uscite dettaglio missioni'!HL75</f>
        <v>11.9</v>
      </c>
      <c r="K75" s="12">
        <f>'Uscite dettaglio missioni'!HM75</f>
        <v>78.67</v>
      </c>
      <c r="L75" s="12">
        <f>'Uscite dettaglio missioni'!HN75</f>
        <v>110</v>
      </c>
      <c r="M75" s="12">
        <f>'Uscite dettaglio missioni'!HO75</f>
        <v>110.95</v>
      </c>
      <c r="N75" s="12">
        <f>'Uscite dettaglio missioni'!HP75</f>
        <v>1.44</v>
      </c>
      <c r="O75" s="12">
        <f>'Uscite dettaglio missioni'!HQ75</f>
        <v>45</v>
      </c>
      <c r="P75" s="12">
        <f>'Uscite dettaglio missioni'!HR75</f>
        <v>46</v>
      </c>
      <c r="Q75" s="12">
        <f>'Uscite dettaglio missioni'!HS75</f>
        <v>8.68</v>
      </c>
      <c r="R75" s="12">
        <f>'Uscite dettaglio missioni'!HT75</f>
        <v>15</v>
      </c>
      <c r="S75" s="12">
        <f>'Uscite dettaglio missioni'!HU75</f>
        <v>16.2</v>
      </c>
      <c r="T75" s="12">
        <f>'Uscite dettaglio missioni'!HV75</f>
        <v>0.62000000000000011</v>
      </c>
      <c r="U75" s="12">
        <f>'Uscite dettaglio missioni'!HW75</f>
        <v>15.4</v>
      </c>
      <c r="V75" s="12">
        <f>'Uscite dettaglio missioni'!HX75</f>
        <v>20.9</v>
      </c>
      <c r="W75" s="12">
        <f>'Uscite dettaglio missioni'!HY75</f>
        <v>3.42</v>
      </c>
      <c r="X75" s="12">
        <f>'Uscite dettaglio missioni'!HZ75</f>
        <v>12</v>
      </c>
      <c r="Y75" s="12">
        <f>'Uscite dettaglio missioni'!IA75</f>
        <v>12</v>
      </c>
      <c r="Z75" s="12">
        <f>'Uscite dettaglio missioni'!IB75</f>
        <v>0.08</v>
      </c>
      <c r="AA75" s="12">
        <f>'Uscite dettaglio missioni'!IC75</f>
        <v>10.199999999999999</v>
      </c>
      <c r="AB75" s="12">
        <f>'Uscite dettaglio missioni'!ID75</f>
        <v>83.8</v>
      </c>
      <c r="AC75" s="12">
        <f>'Uscite dettaglio missioni'!IE75</f>
        <v>64.5</v>
      </c>
      <c r="AD75" s="12">
        <f>'Uscite dettaglio missioni'!IG75</f>
        <v>49.1</v>
      </c>
      <c r="AE75" s="12">
        <f>'Uscite dettaglio missioni'!II75</f>
        <v>50</v>
      </c>
      <c r="AF75" s="12">
        <f>'Uscite dettaglio missioni'!IH75</f>
        <v>3.8</v>
      </c>
      <c r="AG75" s="12">
        <f>'Uscite dettaglio missioni'!II75</f>
        <v>50</v>
      </c>
      <c r="AH75" s="53"/>
    </row>
    <row r="76" spans="1:34" ht="15.75" x14ac:dyDescent="0.25">
      <c r="A76" s="5">
        <v>4301</v>
      </c>
      <c r="B76" s="9" t="s">
        <v>40</v>
      </c>
      <c r="C76" s="13">
        <f>'Uscite dettaglio missioni'!HE76</f>
        <v>17.89</v>
      </c>
      <c r="D76" s="13">
        <f>'Uscite dettaglio missioni'!HF76</f>
        <v>17.89</v>
      </c>
      <c r="E76" s="13">
        <f>'Uscite dettaglio missioni'!HG76</f>
        <v>44.48</v>
      </c>
      <c r="F76" s="13">
        <f>'Uscite dettaglio missioni'!HH76</f>
        <v>0</v>
      </c>
      <c r="G76" s="13">
        <f>'Uscite dettaglio missioni'!HI76</f>
        <v>9.7799999999999994</v>
      </c>
      <c r="H76" s="13">
        <f>'Uscite dettaglio missioni'!HJ76</f>
        <v>7.4799999999999995</v>
      </c>
      <c r="I76" s="13">
        <f>'Uscite dettaglio missioni'!HK76</f>
        <v>10</v>
      </c>
      <c r="J76" s="13">
        <f>'Uscite dettaglio missioni'!HL76</f>
        <v>10</v>
      </c>
      <c r="K76" s="13">
        <f>'Uscite dettaglio missioni'!HM76</f>
        <v>0.95</v>
      </c>
      <c r="L76" s="13">
        <f>'Uscite dettaglio missioni'!HN76</f>
        <v>110</v>
      </c>
      <c r="M76" s="13">
        <f>'Uscite dettaglio missioni'!HO76</f>
        <v>110</v>
      </c>
      <c r="N76" s="13">
        <f>'Uscite dettaglio missioni'!HP76</f>
        <v>0.03</v>
      </c>
      <c r="O76" s="13">
        <f>'Uscite dettaglio missioni'!HQ76</f>
        <v>45</v>
      </c>
      <c r="P76" s="13">
        <f>'Uscite dettaglio missioni'!HR76</f>
        <v>46</v>
      </c>
      <c r="Q76" s="13">
        <f>'Uscite dettaglio missioni'!HS76</f>
        <v>7.82</v>
      </c>
      <c r="R76" s="13">
        <f>'Uscite dettaglio missioni'!HT76</f>
        <v>15</v>
      </c>
      <c r="S76" s="13">
        <f>'Uscite dettaglio missioni'!HU76</f>
        <v>15</v>
      </c>
      <c r="T76" s="13">
        <f>'Uscite dettaglio missioni'!HV76</f>
        <v>0.33</v>
      </c>
      <c r="U76" s="13">
        <f>'Uscite dettaglio missioni'!HW76</f>
        <v>15.4</v>
      </c>
      <c r="V76" s="13">
        <f>'Uscite dettaglio missioni'!HX76</f>
        <v>15.4</v>
      </c>
      <c r="W76" s="13">
        <f>'Uscite dettaglio missioni'!HY76</f>
        <v>1.73</v>
      </c>
      <c r="X76" s="13">
        <f>'Uscite dettaglio missioni'!HZ76</f>
        <v>12</v>
      </c>
      <c r="Y76" s="13">
        <f>'Uscite dettaglio missioni'!IA76</f>
        <v>12</v>
      </c>
      <c r="Z76" s="13">
        <f>'Uscite dettaglio missioni'!IB76</f>
        <v>0.08</v>
      </c>
      <c r="AA76" s="13">
        <f>'Uscite dettaglio missioni'!IC76</f>
        <v>10.199999999999999</v>
      </c>
      <c r="AB76" s="13">
        <f>'Uscite dettaglio missioni'!ID76</f>
        <v>38.799999999999997</v>
      </c>
      <c r="AC76" s="13">
        <v>29.12</v>
      </c>
      <c r="AD76" s="13">
        <f>'Uscite dettaglio missioni'!IG76</f>
        <v>49.1</v>
      </c>
      <c r="AE76" s="13">
        <f>'Uscite dettaglio missioni'!II76</f>
        <v>40</v>
      </c>
      <c r="AF76" s="13">
        <v>29.12</v>
      </c>
      <c r="AG76" s="13">
        <v>29.12</v>
      </c>
      <c r="AH76" s="53"/>
    </row>
    <row r="77" spans="1:34" ht="15.75" x14ac:dyDescent="0.25">
      <c r="A77" s="5">
        <v>4306</v>
      </c>
      <c r="B77" s="9" t="s">
        <v>41</v>
      </c>
      <c r="C77" s="13">
        <f>'Uscite dettaglio missioni'!HE77</f>
        <v>39.409999999999997</v>
      </c>
      <c r="D77" s="13">
        <f>'Uscite dettaglio missioni'!HF77</f>
        <v>39.409999999999997</v>
      </c>
      <c r="E77" s="13">
        <f>'Uscite dettaglio missioni'!HG77</f>
        <v>10.81</v>
      </c>
      <c r="F77" s="13">
        <f>'Uscite dettaglio missioni'!HH77</f>
        <v>21</v>
      </c>
      <c r="G77" s="13">
        <f>'Uscite dettaglio missioni'!HI77</f>
        <v>21</v>
      </c>
      <c r="H77" s="13">
        <f>'Uscite dettaglio missioni'!HJ77</f>
        <v>0</v>
      </c>
      <c r="I77" s="13">
        <f>'Uscite dettaglio missioni'!HK77</f>
        <v>0</v>
      </c>
      <c r="J77" s="13">
        <f>'Uscite dettaglio missioni'!HL77</f>
        <v>1.9</v>
      </c>
      <c r="K77" s="13">
        <f>'Uscite dettaglio missioni'!HM77</f>
        <v>77.72</v>
      </c>
      <c r="L77" s="13">
        <f>'Uscite dettaglio missioni'!HN77</f>
        <v>0</v>
      </c>
      <c r="M77" s="13">
        <f>'Uscite dettaglio missioni'!HO77</f>
        <v>0.94999999999999984</v>
      </c>
      <c r="N77" s="13">
        <f>'Uscite dettaglio missioni'!HP77</f>
        <v>1.41</v>
      </c>
      <c r="O77" s="13">
        <f>'Uscite dettaglio missioni'!HQ77</f>
        <v>0</v>
      </c>
      <c r="P77" s="13">
        <f>'Uscite dettaglio missioni'!HR77</f>
        <v>0</v>
      </c>
      <c r="Q77" s="13">
        <f>'Uscite dettaglio missioni'!HS77</f>
        <v>0.86</v>
      </c>
      <c r="R77" s="13">
        <f>'Uscite dettaglio missioni'!HT77</f>
        <v>0</v>
      </c>
      <c r="S77" s="13">
        <f>'Uscite dettaglio missioni'!HU77</f>
        <v>1.2</v>
      </c>
      <c r="T77" s="13">
        <f>'Uscite dettaglio missioni'!HV77</f>
        <v>0.29000000000000004</v>
      </c>
      <c r="U77" s="13">
        <f>'Uscite dettaglio missioni'!HW77</f>
        <v>0</v>
      </c>
      <c r="V77" s="13">
        <f>'Uscite dettaglio missioni'!HX77</f>
        <v>5.5</v>
      </c>
      <c r="W77" s="13">
        <f>'Uscite dettaglio missioni'!HY77</f>
        <v>1.69</v>
      </c>
      <c r="X77" s="13">
        <f>'Uscite dettaglio missioni'!HZ77</f>
        <v>0</v>
      </c>
      <c r="Y77" s="13">
        <f>'Uscite dettaglio missioni'!IA77</f>
        <v>0</v>
      </c>
      <c r="Z77" s="13">
        <f>'Uscite dettaglio missioni'!IB77</f>
        <v>0</v>
      </c>
      <c r="AA77" s="13">
        <f>'Uscite dettaglio missioni'!IC77</f>
        <v>0</v>
      </c>
      <c r="AB77" s="13">
        <f>'Uscite dettaglio missioni'!ID77</f>
        <v>45</v>
      </c>
      <c r="AC77" s="13">
        <v>35.380000000000003</v>
      </c>
      <c r="AD77" s="13">
        <f>'Uscite dettaglio missioni'!IG77</f>
        <v>0</v>
      </c>
      <c r="AE77" s="13">
        <f>'Uscite dettaglio missioni'!II77</f>
        <v>10</v>
      </c>
      <c r="AF77" s="13">
        <v>35.380000000000003</v>
      </c>
      <c r="AG77" s="13">
        <v>35.380000000000003</v>
      </c>
      <c r="AH77" s="53"/>
    </row>
    <row r="78" spans="1:34" ht="15.75" x14ac:dyDescent="0.25">
      <c r="A78" s="5">
        <v>4399</v>
      </c>
      <c r="B78" s="9" t="s">
        <v>42</v>
      </c>
      <c r="C78" s="13">
        <f>'Uscite dettaglio missioni'!HE78</f>
        <v>0</v>
      </c>
      <c r="D78" s="13">
        <f>'Uscite dettaglio missioni'!HF78</f>
        <v>0</v>
      </c>
      <c r="E78" s="13">
        <f>'Uscite dettaglio missioni'!HG78</f>
        <v>283.61</v>
      </c>
      <c r="F78" s="13">
        <f>'Uscite dettaglio missioni'!HH78</f>
        <v>0</v>
      </c>
      <c r="G78" s="13">
        <f>'Uscite dettaglio missioni'!HI78</f>
        <v>0</v>
      </c>
      <c r="H78" s="13">
        <f>'Uscite dettaglio missioni'!HJ78</f>
        <v>0</v>
      </c>
      <c r="I78" s="13">
        <f>'Uscite dettaglio missioni'!HK78</f>
        <v>0</v>
      </c>
      <c r="J78" s="13">
        <f>'Uscite dettaglio missioni'!HL78</f>
        <v>0</v>
      </c>
      <c r="K78" s="13">
        <f>'Uscite dettaglio missioni'!HM78</f>
        <v>0</v>
      </c>
      <c r="L78" s="13">
        <f>'Uscite dettaglio missioni'!HN78</f>
        <v>0</v>
      </c>
      <c r="M78" s="13">
        <f>'Uscite dettaglio missioni'!HO78</f>
        <v>0</v>
      </c>
      <c r="N78" s="13">
        <f>'Uscite dettaglio missioni'!HP78</f>
        <v>0</v>
      </c>
      <c r="O78" s="13">
        <f>'Uscite dettaglio missioni'!HQ78</f>
        <v>0</v>
      </c>
      <c r="P78" s="13">
        <f>'Uscite dettaglio missioni'!HR78</f>
        <v>0</v>
      </c>
      <c r="Q78" s="13">
        <f>'Uscite dettaglio missioni'!HS78</f>
        <v>0</v>
      </c>
      <c r="R78" s="13">
        <f>'Uscite dettaglio missioni'!HT78</f>
        <v>0</v>
      </c>
      <c r="S78" s="13">
        <f>'Uscite dettaglio missioni'!HU78</f>
        <v>0</v>
      </c>
      <c r="T78" s="13">
        <f>'Uscite dettaglio missioni'!HV78</f>
        <v>0</v>
      </c>
      <c r="U78" s="13">
        <f>'Uscite dettaglio missioni'!HW78</f>
        <v>0</v>
      </c>
      <c r="V78" s="13">
        <f>'Uscite dettaglio missioni'!HX78</f>
        <v>0</v>
      </c>
      <c r="W78" s="13">
        <f>'Uscite dettaglio missioni'!HY78</f>
        <v>0</v>
      </c>
      <c r="X78" s="13">
        <f>'Uscite dettaglio missioni'!HZ78</f>
        <v>0</v>
      </c>
      <c r="Y78" s="13">
        <f>'Uscite dettaglio missioni'!IA78</f>
        <v>0</v>
      </c>
      <c r="Z78" s="13">
        <f>'Uscite dettaglio missioni'!IB78</f>
        <v>0</v>
      </c>
      <c r="AA78" s="13">
        <f>'Uscite dettaglio missioni'!IC78</f>
        <v>0</v>
      </c>
      <c r="AB78" s="13">
        <f>'Uscite dettaglio missioni'!ID78</f>
        <v>0</v>
      </c>
      <c r="AC78" s="13">
        <f>'Uscite dettaglio missioni'!IE78</f>
        <v>0</v>
      </c>
      <c r="AD78" s="13">
        <f>'Uscite dettaglio missioni'!IG78</f>
        <v>0</v>
      </c>
      <c r="AE78" s="13">
        <f>'Uscite dettaglio missioni'!II78</f>
        <v>0</v>
      </c>
      <c r="AF78" s="13">
        <f>'Uscite dettaglio missioni'!IH78</f>
        <v>0.02</v>
      </c>
      <c r="AG78" s="13">
        <f>'Uscite dettaglio missioni'!II78</f>
        <v>0</v>
      </c>
      <c r="AH78" s="53"/>
    </row>
    <row r="79" spans="1:34" ht="15" customHeight="1" x14ac:dyDescent="0.25">
      <c r="A79" s="5">
        <v>44</v>
      </c>
      <c r="B79" s="8" t="s">
        <v>94</v>
      </c>
      <c r="C79" s="12">
        <f>'Uscite dettaglio missioni'!HE79</f>
        <v>350000</v>
      </c>
      <c r="D79" s="12">
        <f>'Uscite dettaglio missioni'!HF79</f>
        <v>420000</v>
      </c>
      <c r="E79" s="12">
        <f>'Uscite dettaglio missioni'!HG79</f>
        <v>370665.75</v>
      </c>
      <c r="F79" s="12">
        <f>'Uscite dettaglio missioni'!HH79</f>
        <v>1152563</v>
      </c>
      <c r="G79" s="12">
        <f>'Uscite dettaglio missioni'!HI79</f>
        <v>1210981.1400000001</v>
      </c>
      <c r="H79" s="12">
        <f>'Uscite dettaglio missioni'!HJ79</f>
        <v>1142551.5</v>
      </c>
      <c r="I79" s="12">
        <f>'Uscite dettaglio missioni'!HK79</f>
        <v>1160423.99</v>
      </c>
      <c r="J79" s="12">
        <f>'Uscite dettaglio missioni'!HL79</f>
        <v>1169183.99</v>
      </c>
      <c r="K79" s="12">
        <f>'Uscite dettaglio missioni'!HM79</f>
        <v>1123381.5899999999</v>
      </c>
      <c r="L79" s="12">
        <f>'Uscite dettaglio missioni'!HN79</f>
        <v>1129332</v>
      </c>
      <c r="M79" s="12">
        <f>'Uscite dettaglio missioni'!HO79</f>
        <v>1130332</v>
      </c>
      <c r="N79" s="12">
        <f>'Uscite dettaglio missioni'!HP79</f>
        <v>1082140.27</v>
      </c>
      <c r="O79" s="12">
        <f>'Uscite dettaglio missioni'!HQ79</f>
        <v>1105020</v>
      </c>
      <c r="P79" s="12">
        <f>'Uscite dettaglio missioni'!HR79</f>
        <v>1105020</v>
      </c>
      <c r="Q79" s="12">
        <f>'Uscite dettaglio missioni'!HS79</f>
        <v>1126467.08</v>
      </c>
      <c r="R79" s="12">
        <f>'Uscite dettaglio missioni'!HT79</f>
        <v>1054919</v>
      </c>
      <c r="S79" s="12">
        <f>'Uscite dettaglio missioni'!HU79</f>
        <v>1141896.31</v>
      </c>
      <c r="T79" s="12">
        <f>'Uscite dettaglio missioni'!HV79</f>
        <v>1174817.0699999998</v>
      </c>
      <c r="U79" s="12">
        <f>'Uscite dettaglio missioni'!HW79</f>
        <v>1129722</v>
      </c>
      <c r="V79" s="12">
        <f>'Uscite dettaglio missioni'!HX79</f>
        <v>1281845.22</v>
      </c>
      <c r="W79" s="12">
        <f>'Uscite dettaglio missioni'!HY79</f>
        <v>1294262.8899999999</v>
      </c>
      <c r="X79" s="12">
        <f>'Uscite dettaglio missioni'!HZ79</f>
        <v>1304855</v>
      </c>
      <c r="Y79" s="12">
        <f>'Uscite dettaglio missioni'!IA79</f>
        <v>1384855</v>
      </c>
      <c r="Z79" s="12">
        <f>'Uscite dettaglio missioni'!IB79</f>
        <v>1245136.2800000003</v>
      </c>
      <c r="AA79" s="12">
        <f>'Uscite dettaglio missioni'!IC79</f>
        <v>1477675</v>
      </c>
      <c r="AB79" s="12">
        <f>'Uscite dettaglio missioni'!ID79</f>
        <v>1495284</v>
      </c>
      <c r="AC79" s="12">
        <f>'Uscite dettaglio missioni'!IE79</f>
        <v>1242897.45</v>
      </c>
      <c r="AD79" s="12">
        <f>'Uscite dettaglio missioni'!IG79</f>
        <v>1360900</v>
      </c>
      <c r="AE79" s="12">
        <f>'Uscite dettaglio missioni'!II79</f>
        <v>596079</v>
      </c>
      <c r="AF79" s="12">
        <f>'Uscite dettaglio missioni'!IH79</f>
        <v>478032.35999999993</v>
      </c>
      <c r="AG79" s="12">
        <f>'Uscite dettaglio missioni'!II79</f>
        <v>596079</v>
      </c>
      <c r="AH79" s="53"/>
    </row>
    <row r="80" spans="1:34" ht="15.75" x14ac:dyDescent="0.25">
      <c r="A80" s="5">
        <v>4401</v>
      </c>
      <c r="B80" s="9" t="s">
        <v>43</v>
      </c>
      <c r="C80" s="13">
        <f>'Uscite dettaglio missioni'!HE80</f>
        <v>270000</v>
      </c>
      <c r="D80" s="13">
        <f>'Uscite dettaglio missioni'!HF80</f>
        <v>270000</v>
      </c>
      <c r="E80" s="13">
        <f>'Uscite dettaglio missioni'!HG80</f>
        <v>229659.33</v>
      </c>
      <c r="F80" s="13">
        <f>'Uscite dettaglio missioni'!HH80</f>
        <v>255596</v>
      </c>
      <c r="G80" s="13">
        <f>'Uscite dettaglio missioni'!HI80</f>
        <v>255596</v>
      </c>
      <c r="H80" s="13">
        <f>'Uscite dettaglio missioni'!HJ80</f>
        <v>205287.24</v>
      </c>
      <c r="I80" s="13">
        <f>'Uscite dettaglio missioni'!HK80</f>
        <v>246000</v>
      </c>
      <c r="J80" s="13">
        <f>'Uscite dettaglio missioni'!HL80</f>
        <v>246000</v>
      </c>
      <c r="K80" s="13">
        <f>'Uscite dettaglio missioni'!HM80</f>
        <v>210479.75</v>
      </c>
      <c r="L80" s="13">
        <f>'Uscite dettaglio missioni'!HN80</f>
        <v>222000</v>
      </c>
      <c r="M80" s="13">
        <f>'Uscite dettaglio missioni'!HO80</f>
        <v>222000</v>
      </c>
      <c r="N80" s="13">
        <f>'Uscite dettaglio missioni'!HP80</f>
        <v>173043.99000000002</v>
      </c>
      <c r="O80" s="13">
        <f>'Uscite dettaglio missioni'!HQ80</f>
        <v>208600</v>
      </c>
      <c r="P80" s="13">
        <f>'Uscite dettaglio missioni'!HR80</f>
        <v>208600</v>
      </c>
      <c r="Q80" s="13">
        <f>'Uscite dettaglio missioni'!HS80</f>
        <v>217339.74000000002</v>
      </c>
      <c r="R80" s="13">
        <f>'Uscite dettaglio missioni'!HT80</f>
        <v>208100</v>
      </c>
      <c r="S80" s="13">
        <f>'Uscite dettaglio missioni'!HU80</f>
        <v>210141</v>
      </c>
      <c r="T80" s="13">
        <f>'Uscite dettaglio missioni'!HV80</f>
        <v>178596.84</v>
      </c>
      <c r="U80" s="13">
        <f>'Uscite dettaglio missioni'!HW80</f>
        <v>225242</v>
      </c>
      <c r="V80" s="13">
        <f>'Uscite dettaglio missioni'!HX80</f>
        <v>225242</v>
      </c>
      <c r="W80" s="13">
        <f>'Uscite dettaglio missioni'!HY80</f>
        <v>213855.56</v>
      </c>
      <c r="X80" s="13">
        <f>'Uscite dettaglio missioni'!HZ80</f>
        <v>240706</v>
      </c>
      <c r="Y80" s="13">
        <f>'Uscite dettaglio missioni'!IA80</f>
        <v>240706</v>
      </c>
      <c r="Z80" s="13">
        <f>'Uscite dettaglio missioni'!IB80</f>
        <v>175067.47999999998</v>
      </c>
      <c r="AA80" s="13">
        <f>'Uscite dettaglio missioni'!IC80</f>
        <v>281602</v>
      </c>
      <c r="AB80" s="13">
        <f>'Uscite dettaglio missioni'!ID80</f>
        <v>281602</v>
      </c>
      <c r="AC80" s="13">
        <v>187492.38</v>
      </c>
      <c r="AD80" s="13">
        <f>'Uscite dettaglio missioni'!IG80</f>
        <v>242000</v>
      </c>
      <c r="AE80" s="13">
        <f>'Uscite dettaglio missioni'!II80</f>
        <v>264500</v>
      </c>
      <c r="AF80" s="13">
        <v>187492.38</v>
      </c>
      <c r="AG80" s="13">
        <v>187492.38</v>
      </c>
      <c r="AH80" s="53"/>
    </row>
    <row r="81" spans="1:34" ht="15.75" x14ac:dyDescent="0.25">
      <c r="A81" s="5">
        <v>4402</v>
      </c>
      <c r="B81" s="9" t="s">
        <v>412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>
        <v>0</v>
      </c>
      <c r="AD81" s="13"/>
      <c r="AE81" s="13"/>
      <c r="AF81" s="13">
        <v>0</v>
      </c>
      <c r="AG81" s="13">
        <v>0</v>
      </c>
      <c r="AH81" s="53"/>
    </row>
    <row r="82" spans="1:34" ht="15.75" x14ac:dyDescent="0.25">
      <c r="A82" s="5">
        <v>4403</v>
      </c>
      <c r="B82" s="9" t="s">
        <v>44</v>
      </c>
      <c r="C82" s="13">
        <f>'Uscite dettaglio missioni'!HE82</f>
        <v>0</v>
      </c>
      <c r="D82" s="13">
        <f>'Uscite dettaglio missioni'!HF82</f>
        <v>30000</v>
      </c>
      <c r="E82" s="13">
        <f>'Uscite dettaglio missioni'!HG82</f>
        <v>30007.63</v>
      </c>
      <c r="F82" s="13">
        <f>'Uscite dettaglio missioni'!HH82</f>
        <v>30000</v>
      </c>
      <c r="G82" s="13">
        <f>'Uscite dettaglio missioni'!HI82</f>
        <v>85000</v>
      </c>
      <c r="H82" s="13">
        <f>'Uscite dettaglio missioni'!HJ82</f>
        <v>70339.289999999994</v>
      </c>
      <c r="I82" s="13">
        <f>'Uscite dettaglio missioni'!HK82</f>
        <v>40000</v>
      </c>
      <c r="J82" s="13">
        <f>'Uscite dettaglio missioni'!HL82</f>
        <v>50000</v>
      </c>
      <c r="K82" s="13">
        <f>'Uscite dettaglio missioni'!HM82</f>
        <v>48242.52</v>
      </c>
      <c r="L82" s="13">
        <f>'Uscite dettaglio missioni'!HN82</f>
        <v>45000</v>
      </c>
      <c r="M82" s="13">
        <f>'Uscite dettaglio missioni'!HO82</f>
        <v>45000</v>
      </c>
      <c r="N82" s="13">
        <f>'Uscite dettaglio missioni'!HP82</f>
        <v>58231.1</v>
      </c>
      <c r="O82" s="13">
        <f>'Uscite dettaglio missioni'!HQ82</f>
        <v>50000</v>
      </c>
      <c r="P82" s="13">
        <f>'Uscite dettaglio missioni'!HR82</f>
        <v>50000</v>
      </c>
      <c r="Q82" s="13">
        <f>'Uscite dettaglio missioni'!HS82</f>
        <v>62869.64</v>
      </c>
      <c r="R82" s="13">
        <f>'Uscite dettaglio missioni'!HT82</f>
        <v>0</v>
      </c>
      <c r="S82" s="13">
        <f>'Uscite dettaglio missioni'!HU82</f>
        <v>22000</v>
      </c>
      <c r="T82" s="13">
        <f>'Uscite dettaglio missioni'!HV82</f>
        <v>63334.25</v>
      </c>
      <c r="U82" s="13">
        <f>'Uscite dettaglio missioni'!HW82</f>
        <v>60000</v>
      </c>
      <c r="V82" s="13">
        <f>'Uscite dettaglio missioni'!HX82</f>
        <v>60000</v>
      </c>
      <c r="W82" s="13">
        <f>'Uscite dettaglio missioni'!HY82</f>
        <v>50262.400000000001</v>
      </c>
      <c r="X82" s="13">
        <f>'Uscite dettaglio missioni'!HZ82</f>
        <v>60000</v>
      </c>
      <c r="Y82" s="13">
        <f>'Uscite dettaglio missioni'!IA82</f>
        <v>60000</v>
      </c>
      <c r="Z82" s="13">
        <f>'Uscite dettaglio missioni'!IB82</f>
        <v>54063.82</v>
      </c>
      <c r="AA82" s="13">
        <f>'Uscite dettaglio missioni'!IC82</f>
        <v>100000</v>
      </c>
      <c r="AB82" s="13">
        <f>'Uscite dettaglio missioni'!ID82</f>
        <v>100000</v>
      </c>
      <c r="AC82" s="13">
        <v>80799.509999999995</v>
      </c>
      <c r="AD82" s="13">
        <f>'Uscite dettaglio missioni'!IG82</f>
        <v>80000</v>
      </c>
      <c r="AE82" s="13">
        <f>'Uscite dettaglio missioni'!II82</f>
        <v>114600</v>
      </c>
      <c r="AF82" s="13">
        <v>80799.509999999995</v>
      </c>
      <c r="AG82" s="13">
        <v>80799.509999999995</v>
      </c>
      <c r="AH82" s="53"/>
    </row>
    <row r="83" spans="1:34" ht="15.75" x14ac:dyDescent="0.25">
      <c r="A83" s="5">
        <v>4405</v>
      </c>
      <c r="B83" s="9" t="s">
        <v>45</v>
      </c>
      <c r="C83" s="13">
        <f>'Uscite dettaglio missioni'!HE83</f>
        <v>60000</v>
      </c>
      <c r="D83" s="13">
        <f>'Uscite dettaglio missioni'!HF83</f>
        <v>100000</v>
      </c>
      <c r="E83" s="13">
        <f>'Uscite dettaglio missioni'!HG83</f>
        <v>101333.28</v>
      </c>
      <c r="F83" s="13">
        <f>'Uscite dettaglio missioni'!HH83</f>
        <v>107890</v>
      </c>
      <c r="G83" s="13">
        <f>'Uscite dettaglio missioni'!HI83</f>
        <v>107927.13999999998</v>
      </c>
      <c r="H83" s="13">
        <f>'Uscite dettaglio missioni'!HJ83</f>
        <v>106920.81</v>
      </c>
      <c r="I83" s="13">
        <f>'Uscite dettaglio missioni'!HK83</f>
        <v>111388</v>
      </c>
      <c r="J83" s="13">
        <f>'Uscite dettaglio missioni'!HL83</f>
        <v>110148</v>
      </c>
      <c r="K83" s="13">
        <f>'Uscite dettaglio missioni'!HM83</f>
        <v>107011.93</v>
      </c>
      <c r="L83" s="13">
        <f>'Uscite dettaglio missioni'!HN83</f>
        <v>107150</v>
      </c>
      <c r="M83" s="13">
        <f>'Uscite dettaglio missioni'!HO83</f>
        <v>107150</v>
      </c>
      <c r="N83" s="13">
        <f>'Uscite dettaglio missioni'!HP83</f>
        <v>107149</v>
      </c>
      <c r="O83" s="13">
        <f>'Uscite dettaglio missioni'!HQ83</f>
        <v>107150</v>
      </c>
      <c r="P83" s="13">
        <f>'Uscite dettaglio missioni'!HR83</f>
        <v>107150</v>
      </c>
      <c r="Q83" s="13">
        <f>'Uscite dettaglio missioni'!HS83</f>
        <v>107143</v>
      </c>
      <c r="R83" s="13">
        <f>'Uscite dettaglio missioni'!HT83</f>
        <v>107149</v>
      </c>
      <c r="S83" s="13">
        <f>'Uscite dettaglio missioni'!HU83</f>
        <v>107149</v>
      </c>
      <c r="T83" s="13">
        <f>'Uscite dettaglio missioni'!HV83</f>
        <v>107143</v>
      </c>
      <c r="U83" s="13">
        <f>'Uscite dettaglio missioni'!HW83</f>
        <v>107043</v>
      </c>
      <c r="V83" s="13">
        <f>'Uscite dettaglio missioni'!HX83</f>
        <v>107043</v>
      </c>
      <c r="W83" s="13">
        <f>'Uscite dettaglio missioni'!HY83</f>
        <v>107142.36</v>
      </c>
      <c r="X83" s="13">
        <f>'Uscite dettaglio missioni'!HZ83</f>
        <v>107049</v>
      </c>
      <c r="Y83" s="13">
        <f>'Uscite dettaglio missioni'!IA83</f>
        <v>107049</v>
      </c>
      <c r="Z83" s="13">
        <f>'Uscite dettaglio missioni'!IB83</f>
        <v>110572</v>
      </c>
      <c r="AA83" s="13">
        <f>'Uscite dettaglio missioni'!IC83</f>
        <v>147034</v>
      </c>
      <c r="AB83" s="13">
        <f>'Uscite dettaglio missioni'!ID83</f>
        <v>156000</v>
      </c>
      <c r="AC83" s="13">
        <v>158843.32</v>
      </c>
      <c r="AD83" s="13">
        <f>'Uscite dettaglio missioni'!IG83</f>
        <v>146600</v>
      </c>
      <c r="AE83" s="13">
        <f>'Uscite dettaglio missioni'!II83</f>
        <v>153488</v>
      </c>
      <c r="AF83" s="13">
        <v>158843.32</v>
      </c>
      <c r="AG83" s="13">
        <v>158843.32</v>
      </c>
      <c r="AH83" s="53"/>
    </row>
    <row r="84" spans="1:34" ht="15.75" x14ac:dyDescent="0.25">
      <c r="A84" s="5">
        <v>4499</v>
      </c>
      <c r="B84" s="9" t="s">
        <v>46</v>
      </c>
      <c r="C84" s="13">
        <f>'Uscite dettaglio missioni'!HE84</f>
        <v>20000</v>
      </c>
      <c r="D84" s="13">
        <f>'Uscite dettaglio missioni'!HF84</f>
        <v>20000</v>
      </c>
      <c r="E84" s="13">
        <f>'Uscite dettaglio missioni'!HG84</f>
        <v>9665.51</v>
      </c>
      <c r="F84" s="13">
        <f>'Uscite dettaglio missioni'!HH84</f>
        <v>759077</v>
      </c>
      <c r="G84" s="13">
        <f>'Uscite dettaglio missioni'!HI84</f>
        <v>762458</v>
      </c>
      <c r="H84" s="13">
        <f>'Uscite dettaglio missioni'!HJ84</f>
        <v>760004.16</v>
      </c>
      <c r="I84" s="13">
        <f>'Uscite dettaglio missioni'!HK84</f>
        <v>763035.99</v>
      </c>
      <c r="J84" s="13">
        <f>'Uscite dettaglio missioni'!HL84</f>
        <v>763035.99</v>
      </c>
      <c r="K84" s="13">
        <f>'Uscite dettaglio missioni'!HM84</f>
        <v>757647.39</v>
      </c>
      <c r="L84" s="13">
        <f>'Uscite dettaglio missioni'!HN84</f>
        <v>755182</v>
      </c>
      <c r="M84" s="13">
        <f>'Uscite dettaglio missioni'!HO84</f>
        <v>756182</v>
      </c>
      <c r="N84" s="13">
        <f>'Uscite dettaglio missioni'!HP84</f>
        <v>743716.17999999993</v>
      </c>
      <c r="O84" s="13">
        <f>'Uscite dettaglio missioni'!HQ84</f>
        <v>739270</v>
      </c>
      <c r="P84" s="13">
        <f>'Uscite dettaglio missioni'!HR84</f>
        <v>739270</v>
      </c>
      <c r="Q84" s="13">
        <f>'Uscite dettaglio missioni'!HS84</f>
        <v>739114.7</v>
      </c>
      <c r="R84" s="13">
        <f>'Uscite dettaglio missioni'!HT84</f>
        <v>739670</v>
      </c>
      <c r="S84" s="13">
        <f>'Uscite dettaglio missioni'!HU84</f>
        <v>739744.91</v>
      </c>
      <c r="T84" s="13">
        <f>'Uscite dettaglio missioni'!HV84</f>
        <v>735904.98</v>
      </c>
      <c r="U84" s="13">
        <f>'Uscite dettaglio missioni'!HW84</f>
        <v>737437</v>
      </c>
      <c r="V84" s="13">
        <f>'Uscite dettaglio missioni'!HX84</f>
        <v>801110.22</v>
      </c>
      <c r="W84" s="13">
        <f>'Uscite dettaglio missioni'!HY84</f>
        <v>803419.04999999993</v>
      </c>
      <c r="X84" s="13">
        <f>'Uscite dettaglio missioni'!HZ84</f>
        <v>807100</v>
      </c>
      <c r="Y84" s="13">
        <f>'Uscite dettaglio missioni'!IA84</f>
        <v>887100</v>
      </c>
      <c r="Z84" s="13">
        <f>'Uscite dettaglio missioni'!IB84</f>
        <v>802245.98000000021</v>
      </c>
      <c r="AA84" s="13">
        <f>'Uscite dettaglio missioni'!IC84</f>
        <v>849039</v>
      </c>
      <c r="AB84" s="13">
        <f>'Uscite dettaglio missioni'!ID84</f>
        <v>857682</v>
      </c>
      <c r="AC84" s="13">
        <v>815762.24</v>
      </c>
      <c r="AD84" s="13">
        <f>'Uscite dettaglio missioni'!IG84</f>
        <v>817300</v>
      </c>
      <c r="AE84" s="13">
        <f>'Uscite dettaglio missioni'!II84</f>
        <v>23491</v>
      </c>
      <c r="AF84" s="13">
        <v>815762.24</v>
      </c>
      <c r="AG84" s="13">
        <v>815762.24</v>
      </c>
      <c r="AH84" s="53"/>
    </row>
    <row r="85" spans="1:34" ht="15" customHeight="1" x14ac:dyDescent="0.25">
      <c r="A85" s="5">
        <v>45</v>
      </c>
      <c r="B85" s="8" t="s">
        <v>79</v>
      </c>
      <c r="C85" s="12">
        <f>'Uscite dettaglio missioni'!HE85</f>
        <v>567923.14</v>
      </c>
      <c r="D85" s="12">
        <f>'Uscite dettaglio missioni'!HF85</f>
        <v>504948.05</v>
      </c>
      <c r="E85" s="12">
        <f>'Uscite dettaglio missioni'!HG85</f>
        <v>369533.32</v>
      </c>
      <c r="F85" s="12">
        <f>'Uscite dettaglio missioni'!HH85</f>
        <v>408394.9</v>
      </c>
      <c r="G85" s="12">
        <f>'Uscite dettaglio missioni'!HI85</f>
        <v>358664.38</v>
      </c>
      <c r="H85" s="12">
        <f>'Uscite dettaglio missioni'!HJ85</f>
        <v>339902.42999999993</v>
      </c>
      <c r="I85" s="12">
        <f>'Uscite dettaglio missioni'!HK85</f>
        <v>378600</v>
      </c>
      <c r="J85" s="12">
        <f>'Uscite dettaglio missioni'!HL85</f>
        <v>451745.35</v>
      </c>
      <c r="K85" s="12">
        <f>'Uscite dettaglio missioni'!HM85</f>
        <v>350736.82</v>
      </c>
      <c r="L85" s="12">
        <f>'Uscite dettaglio missioni'!HN85</f>
        <v>319560</v>
      </c>
      <c r="M85" s="12">
        <f>'Uscite dettaglio missioni'!HO85</f>
        <v>328472.53000000003</v>
      </c>
      <c r="N85" s="12">
        <f>'Uscite dettaglio missioni'!HP85</f>
        <v>244987.63</v>
      </c>
      <c r="O85" s="12">
        <f>'Uscite dettaglio missioni'!HQ85</f>
        <v>232187</v>
      </c>
      <c r="P85" s="12">
        <f>'Uscite dettaglio missioni'!HR85</f>
        <v>239801.19</v>
      </c>
      <c r="Q85" s="12">
        <f>'Uscite dettaglio missioni'!HS85</f>
        <v>47125.32</v>
      </c>
      <c r="R85" s="12">
        <f>'Uscite dettaglio missioni'!HT85</f>
        <v>93600</v>
      </c>
      <c r="S85" s="12">
        <f>'Uscite dettaglio missioni'!HU85</f>
        <v>99194.8</v>
      </c>
      <c r="T85" s="12">
        <f>'Uscite dettaglio missioni'!HV85</f>
        <v>105631.67</v>
      </c>
      <c r="U85" s="12">
        <f>'Uscite dettaglio missioni'!HW85</f>
        <v>106532</v>
      </c>
      <c r="V85" s="12">
        <f>'Uscite dettaglio missioni'!HX85</f>
        <v>94138</v>
      </c>
      <c r="W85" s="12">
        <f>'Uscite dettaglio missioni'!HY85</f>
        <v>68805.239999999991</v>
      </c>
      <c r="X85" s="12">
        <f>'Uscite dettaglio missioni'!HZ85</f>
        <v>97075</v>
      </c>
      <c r="Y85" s="12">
        <f>'Uscite dettaglio missioni'!IA85</f>
        <v>97075</v>
      </c>
      <c r="Z85" s="12">
        <f>'Uscite dettaglio missioni'!IB85</f>
        <v>73554.100000000006</v>
      </c>
      <c r="AA85" s="12">
        <f>'Uscite dettaglio missioni'!IC85</f>
        <v>99380.800000000003</v>
      </c>
      <c r="AB85" s="12">
        <f>'Uscite dettaglio missioni'!ID85</f>
        <v>86051.9</v>
      </c>
      <c r="AC85" s="12">
        <f>'Uscite dettaglio missioni'!IE85</f>
        <v>48691.280000000006</v>
      </c>
      <c r="AD85" s="12">
        <f>'Uscite dettaglio missioni'!IG85</f>
        <v>144456.00000000003</v>
      </c>
      <c r="AE85" s="12">
        <f>'Uscite dettaglio missioni'!II85</f>
        <v>229999</v>
      </c>
      <c r="AF85" s="12">
        <f>'Uscite dettaglio missioni'!IH85</f>
        <v>325100.18</v>
      </c>
      <c r="AG85" s="12">
        <f>'Uscite dettaglio missioni'!II85</f>
        <v>229999</v>
      </c>
      <c r="AH85" s="53"/>
    </row>
    <row r="86" spans="1:34" ht="15.75" x14ac:dyDescent="0.25">
      <c r="A86" s="5">
        <v>4502</v>
      </c>
      <c r="B86" s="9" t="s">
        <v>47</v>
      </c>
      <c r="C86" s="13">
        <f>'Uscite dettaglio missioni'!HE86</f>
        <v>120000</v>
      </c>
      <c r="D86" s="13">
        <f>'Uscite dettaglio missioni'!HF86</f>
        <v>120000</v>
      </c>
      <c r="E86" s="13">
        <f>'Uscite dettaglio missioni'!HG86</f>
        <v>49140.84</v>
      </c>
      <c r="F86" s="13">
        <f>'Uscite dettaglio missioni'!HH86</f>
        <v>51150</v>
      </c>
      <c r="G86" s="13">
        <f>'Uscite dettaglio missioni'!HI86</f>
        <v>46142.65</v>
      </c>
      <c r="H86" s="13">
        <f>'Uscite dettaglio missioni'!HJ86</f>
        <v>46142.65</v>
      </c>
      <c r="I86" s="13">
        <f>'Uscite dettaglio missioni'!HK86</f>
        <v>55000</v>
      </c>
      <c r="J86" s="13">
        <f>'Uscite dettaglio missioni'!HL86</f>
        <v>66000</v>
      </c>
      <c r="K86" s="13">
        <f>'Uscite dettaglio missioni'!HM86</f>
        <v>68582.19</v>
      </c>
      <c r="L86" s="13">
        <f>'Uscite dettaglio missioni'!HN86</f>
        <v>35000</v>
      </c>
      <c r="M86" s="13">
        <f>'Uscite dettaglio missioni'!HO86</f>
        <v>35000</v>
      </c>
      <c r="N86" s="13">
        <f>'Uscite dettaglio missioni'!HP86</f>
        <v>23703.119999999999</v>
      </c>
      <c r="O86" s="13">
        <f>'Uscite dettaglio missioni'!HQ86</f>
        <v>5000</v>
      </c>
      <c r="P86" s="13">
        <f>'Uscite dettaglio missioni'!HR86</f>
        <v>5000</v>
      </c>
      <c r="Q86" s="13">
        <f>'Uscite dettaglio missioni'!HS86</f>
        <v>0</v>
      </c>
      <c r="R86" s="13">
        <f>'Uscite dettaglio missioni'!HT86</f>
        <v>4500</v>
      </c>
      <c r="S86" s="13">
        <f>'Uscite dettaglio missioni'!HU86</f>
        <v>0</v>
      </c>
      <c r="T86" s="13">
        <f>'Uscite dettaglio missioni'!HV86</f>
        <v>0</v>
      </c>
      <c r="U86" s="13">
        <f>'Uscite dettaglio missioni'!HW86</f>
        <v>4500</v>
      </c>
      <c r="V86" s="13">
        <f>'Uscite dettaglio missioni'!HX86</f>
        <v>1000</v>
      </c>
      <c r="W86" s="13">
        <f>'Uscite dettaglio missioni'!HY86</f>
        <v>0</v>
      </c>
      <c r="X86" s="13">
        <f>'Uscite dettaglio missioni'!HZ86</f>
        <v>2000</v>
      </c>
      <c r="Y86" s="13">
        <f>'Uscite dettaglio missioni'!IA86</f>
        <v>2000</v>
      </c>
      <c r="Z86" s="13">
        <f>'Uscite dettaglio missioni'!IB86</f>
        <v>0</v>
      </c>
      <c r="AA86" s="13">
        <f>'Uscite dettaglio missioni'!IC86</f>
        <v>0</v>
      </c>
      <c r="AB86" s="13">
        <f>'Uscite dettaglio missioni'!ID86</f>
        <v>0</v>
      </c>
      <c r="AC86" s="13">
        <f>'Uscite dettaglio missioni'!IE86</f>
        <v>0</v>
      </c>
      <c r="AD86" s="13">
        <f>'Uscite dettaglio missioni'!IG86</f>
        <v>15000</v>
      </c>
      <c r="AE86" s="13">
        <f>'Uscite dettaglio missioni'!II86</f>
        <v>21312</v>
      </c>
      <c r="AF86" s="13">
        <f>'Uscite dettaglio missioni'!IH86</f>
        <v>20506.48</v>
      </c>
      <c r="AG86" s="13">
        <f>'Uscite dettaglio missioni'!II86</f>
        <v>21312</v>
      </c>
      <c r="AH86" s="53"/>
    </row>
    <row r="87" spans="1:34" ht="15.75" x14ac:dyDescent="0.25">
      <c r="A87" s="5">
        <v>4503</v>
      </c>
      <c r="B87" s="9" t="s">
        <v>48</v>
      </c>
      <c r="C87" s="13">
        <f>'Uscite dettaglio missioni'!HE87</f>
        <v>52000</v>
      </c>
      <c r="D87" s="13">
        <f>'Uscite dettaglio missioni'!HF87</f>
        <v>52000</v>
      </c>
      <c r="E87" s="13">
        <f>'Uscite dettaglio missioni'!HG87</f>
        <v>29007.7</v>
      </c>
      <c r="F87" s="13">
        <f>'Uscite dettaglio missioni'!HH87</f>
        <v>39250</v>
      </c>
      <c r="G87" s="13">
        <f>'Uscite dettaglio missioni'!HI87</f>
        <v>14080.58</v>
      </c>
      <c r="H87" s="13">
        <f>'Uscite dettaglio missioni'!HJ87</f>
        <v>15028.28</v>
      </c>
      <c r="I87" s="13">
        <f>'Uscite dettaglio missioni'!HK87</f>
        <v>55000</v>
      </c>
      <c r="J87" s="13">
        <f>'Uscite dettaglio missioni'!HL87</f>
        <v>32000</v>
      </c>
      <c r="K87" s="13">
        <f>'Uscite dettaglio missioni'!HM87</f>
        <v>27377.81</v>
      </c>
      <c r="L87" s="13">
        <f>'Uscite dettaglio missioni'!HN87</f>
        <v>20000</v>
      </c>
      <c r="M87" s="13">
        <f>'Uscite dettaglio missioni'!HO87</f>
        <v>20000</v>
      </c>
      <c r="N87" s="13">
        <f>'Uscite dettaglio missioni'!HP87</f>
        <v>2698.8</v>
      </c>
      <c r="O87" s="13">
        <f>'Uscite dettaglio missioni'!HQ87</f>
        <v>5000</v>
      </c>
      <c r="P87" s="13">
        <f>'Uscite dettaglio missioni'!HR87</f>
        <v>5000</v>
      </c>
      <c r="Q87" s="13">
        <f>'Uscite dettaglio missioni'!HS87</f>
        <v>0</v>
      </c>
      <c r="R87" s="13">
        <f>'Uscite dettaglio missioni'!HT87</f>
        <v>4500</v>
      </c>
      <c r="S87" s="13">
        <f>'Uscite dettaglio missioni'!HU87</f>
        <v>0</v>
      </c>
      <c r="T87" s="13">
        <f>'Uscite dettaglio missioni'!HV87</f>
        <v>0</v>
      </c>
      <c r="U87" s="13">
        <f>'Uscite dettaglio missioni'!HW87</f>
        <v>4500</v>
      </c>
      <c r="V87" s="13">
        <f>'Uscite dettaglio missioni'!HX87</f>
        <v>1010</v>
      </c>
      <c r="W87" s="13">
        <f>'Uscite dettaglio missioni'!HY87</f>
        <v>0</v>
      </c>
      <c r="X87" s="13">
        <f>'Uscite dettaglio missioni'!HZ87</f>
        <v>1000</v>
      </c>
      <c r="Y87" s="13">
        <f>'Uscite dettaglio missioni'!IA87</f>
        <v>1000</v>
      </c>
      <c r="Z87" s="13">
        <f>'Uscite dettaglio missioni'!IB87</f>
        <v>0</v>
      </c>
      <c r="AA87" s="13">
        <f>'Uscite dettaglio missioni'!IC87</f>
        <v>0</v>
      </c>
      <c r="AB87" s="13">
        <f>'Uscite dettaglio missioni'!ID87</f>
        <v>0</v>
      </c>
      <c r="AC87" s="13">
        <f>'Uscite dettaglio missioni'!IE87</f>
        <v>0</v>
      </c>
      <c r="AD87" s="13">
        <f>'Uscite dettaglio missioni'!IG87</f>
        <v>35000</v>
      </c>
      <c r="AE87" s="13">
        <f>'Uscite dettaglio missioni'!II87</f>
        <v>62640</v>
      </c>
      <c r="AF87" s="13">
        <f>'Uscite dettaglio missioni'!IH87</f>
        <v>79015.37</v>
      </c>
      <c r="AG87" s="13">
        <f>'Uscite dettaglio missioni'!II87</f>
        <v>62640</v>
      </c>
      <c r="AH87" s="53"/>
    </row>
    <row r="88" spans="1:34" ht="15.75" x14ac:dyDescent="0.25">
      <c r="A88" s="5">
        <v>4504</v>
      </c>
      <c r="B88" s="9" t="s">
        <v>49</v>
      </c>
      <c r="C88" s="13">
        <f>'Uscite dettaglio missioni'!HE88</f>
        <v>59000</v>
      </c>
      <c r="D88" s="13">
        <f>'Uscite dettaglio missioni'!HF88</f>
        <v>59000</v>
      </c>
      <c r="E88" s="13">
        <f>'Uscite dettaglio missioni'!HG88</f>
        <v>43483.67</v>
      </c>
      <c r="F88" s="13">
        <f>'Uscite dettaglio missioni'!HH88</f>
        <v>38500</v>
      </c>
      <c r="G88" s="13">
        <f>'Uscite dettaglio missioni'!HI88</f>
        <v>34930</v>
      </c>
      <c r="H88" s="13">
        <f>'Uscite dettaglio missioni'!HJ88</f>
        <v>44162.25</v>
      </c>
      <c r="I88" s="13">
        <f>'Uscite dettaglio missioni'!HK88</f>
        <v>57500</v>
      </c>
      <c r="J88" s="13">
        <f>'Uscite dettaglio missioni'!HL88</f>
        <v>47000</v>
      </c>
      <c r="K88" s="13">
        <f>'Uscite dettaglio missioni'!HM88</f>
        <v>23585.85</v>
      </c>
      <c r="L88" s="13">
        <f>'Uscite dettaglio missioni'!HN88</f>
        <v>15000</v>
      </c>
      <c r="M88" s="13">
        <f>'Uscite dettaglio missioni'!HO88</f>
        <v>15000</v>
      </c>
      <c r="N88" s="13">
        <f>'Uscite dettaglio missioni'!HP88</f>
        <v>11667.81</v>
      </c>
      <c r="O88" s="13">
        <f>'Uscite dettaglio missioni'!HQ88</f>
        <v>5000</v>
      </c>
      <c r="P88" s="13">
        <f>'Uscite dettaglio missioni'!HR88</f>
        <v>5000</v>
      </c>
      <c r="Q88" s="13">
        <f>'Uscite dettaglio missioni'!HS88</f>
        <v>944.8</v>
      </c>
      <c r="R88" s="13">
        <f>'Uscite dettaglio missioni'!HT88</f>
        <v>5000</v>
      </c>
      <c r="S88" s="13">
        <f>'Uscite dettaglio missioni'!HU88</f>
        <v>5050</v>
      </c>
      <c r="T88" s="13">
        <f>'Uscite dettaglio missioni'!HV88</f>
        <v>929.5</v>
      </c>
      <c r="U88" s="13">
        <f>'Uscite dettaglio missioni'!HW88</f>
        <v>5000</v>
      </c>
      <c r="V88" s="13">
        <f>'Uscite dettaglio missioni'!HX88</f>
        <v>3500</v>
      </c>
      <c r="W88" s="13">
        <f>'Uscite dettaglio missioni'!HY88</f>
        <v>51</v>
      </c>
      <c r="X88" s="13">
        <f>'Uscite dettaglio missioni'!HZ88</f>
        <v>2500</v>
      </c>
      <c r="Y88" s="13">
        <f>'Uscite dettaglio missioni'!IA88</f>
        <v>2500</v>
      </c>
      <c r="Z88" s="13">
        <f>'Uscite dettaglio missioni'!IB88</f>
        <v>3.85</v>
      </c>
      <c r="AA88" s="13">
        <f>'Uscite dettaglio missioni'!IC88</f>
        <v>1500</v>
      </c>
      <c r="AB88" s="13">
        <f>'Uscite dettaglio missioni'!ID88</f>
        <v>1500</v>
      </c>
      <c r="AC88" s="13">
        <v>121.63</v>
      </c>
      <c r="AD88" s="13">
        <f>'Uscite dettaglio missioni'!IG88</f>
        <v>40000</v>
      </c>
      <c r="AE88" s="13">
        <f>'Uscite dettaglio missioni'!II88</f>
        <v>43920</v>
      </c>
      <c r="AF88" s="13">
        <v>121.63</v>
      </c>
      <c r="AG88" s="13">
        <v>121.63</v>
      </c>
      <c r="AH88" s="53"/>
    </row>
    <row r="89" spans="1:34" ht="15.75" x14ac:dyDescent="0.25">
      <c r="A89" s="5">
        <v>4505</v>
      </c>
      <c r="B89" s="9" t="s">
        <v>50</v>
      </c>
      <c r="C89" s="13">
        <f>'Uscite dettaglio missioni'!HE89</f>
        <v>48000</v>
      </c>
      <c r="D89" s="13">
        <f>'Uscite dettaglio missioni'!HF89</f>
        <v>48000</v>
      </c>
      <c r="E89" s="13">
        <f>'Uscite dettaglio missioni'!HG89</f>
        <v>37934.79</v>
      </c>
      <c r="F89" s="13">
        <f>'Uscite dettaglio missioni'!HH89</f>
        <v>42000</v>
      </c>
      <c r="G89" s="13">
        <f>'Uscite dettaglio missioni'!HI89</f>
        <v>28199.68</v>
      </c>
      <c r="H89" s="13">
        <f>'Uscite dettaglio missioni'!HJ89</f>
        <v>38862.17</v>
      </c>
      <c r="I89" s="13">
        <f>'Uscite dettaglio missioni'!HK89</f>
        <v>58000</v>
      </c>
      <c r="J89" s="13">
        <f>'Uscite dettaglio missioni'!HL89</f>
        <v>53320</v>
      </c>
      <c r="K89" s="13">
        <f>'Uscite dettaglio missioni'!HM89</f>
        <v>41008.31</v>
      </c>
      <c r="L89" s="13">
        <f>'Uscite dettaglio missioni'!HN89</f>
        <v>58000</v>
      </c>
      <c r="M89" s="13">
        <f>'Uscite dettaglio missioni'!HO89</f>
        <v>58007.73</v>
      </c>
      <c r="N89" s="13">
        <f>'Uscite dettaglio missioni'!HP89</f>
        <v>43516.75</v>
      </c>
      <c r="O89" s="13">
        <f>'Uscite dettaglio missioni'!HQ89</f>
        <v>58000</v>
      </c>
      <c r="P89" s="13">
        <f>'Uscite dettaglio missioni'!HR89</f>
        <v>58000</v>
      </c>
      <c r="Q89" s="13">
        <f>'Uscite dettaglio missioni'!HS89</f>
        <v>14594.68</v>
      </c>
      <c r="R89" s="13">
        <f>'Uscite dettaglio missioni'!HT89</f>
        <v>58000</v>
      </c>
      <c r="S89" s="13">
        <f>'Uscite dettaglio missioni'!HU89</f>
        <v>58000</v>
      </c>
      <c r="T89" s="13">
        <f>'Uscite dettaglio missioni'!HV89</f>
        <v>60493.99</v>
      </c>
      <c r="U89" s="13">
        <f>'Uscite dettaglio missioni'!HW89</f>
        <v>55830</v>
      </c>
      <c r="V89" s="13">
        <f>'Uscite dettaglio missioni'!HX89</f>
        <v>55373</v>
      </c>
      <c r="W89" s="13">
        <f>'Uscite dettaglio missioni'!HY89</f>
        <v>37151.919999999998</v>
      </c>
      <c r="X89" s="13">
        <f>'Uscite dettaglio missioni'!HZ89</f>
        <v>58750</v>
      </c>
      <c r="Y89" s="13">
        <f>'Uscite dettaglio missioni'!IA89</f>
        <v>58750</v>
      </c>
      <c r="Z89" s="13">
        <f>'Uscite dettaglio missioni'!IB89</f>
        <v>33475.74</v>
      </c>
      <c r="AA89" s="13">
        <f>'Uscite dettaglio missioni'!IC89</f>
        <v>58800</v>
      </c>
      <c r="AB89" s="13">
        <f>'Uscite dettaglio missioni'!ID89</f>
        <v>38800</v>
      </c>
      <c r="AC89" s="13">
        <v>18518.330000000002</v>
      </c>
      <c r="AD89" s="13">
        <f>'Uscite dettaglio missioni'!IG89</f>
        <v>31885.119999999999</v>
      </c>
      <c r="AE89" s="13">
        <f>'Uscite dettaglio missioni'!II89</f>
        <v>26136</v>
      </c>
      <c r="AF89" s="13">
        <v>18518.330000000002</v>
      </c>
      <c r="AG89" s="13">
        <v>18518.330000000002</v>
      </c>
      <c r="AH89" s="53"/>
    </row>
    <row r="90" spans="1:34" ht="15.75" x14ac:dyDescent="0.25">
      <c r="A90" s="5">
        <v>4506</v>
      </c>
      <c r="B90" s="9" t="s">
        <v>51</v>
      </c>
      <c r="C90" s="13">
        <f>'Uscite dettaglio missioni'!HE90</f>
        <v>7000</v>
      </c>
      <c r="D90" s="13">
        <f>'Uscite dettaglio missioni'!HF90</f>
        <v>7000</v>
      </c>
      <c r="E90" s="13">
        <f>'Uscite dettaglio missioni'!HG90</f>
        <v>7128.29</v>
      </c>
      <c r="F90" s="13">
        <f>'Uscite dettaglio missioni'!HH90</f>
        <v>11700</v>
      </c>
      <c r="G90" s="13">
        <f>'Uscite dettaglio missioni'!HI90</f>
        <v>11700</v>
      </c>
      <c r="H90" s="13">
        <f>'Uscite dettaglio missioni'!HJ90</f>
        <v>11191.3</v>
      </c>
      <c r="I90" s="13">
        <f>'Uscite dettaglio missioni'!HK90</f>
        <v>0</v>
      </c>
      <c r="J90" s="13">
        <f>'Uscite dettaglio missioni'!HL90</f>
        <v>13500</v>
      </c>
      <c r="K90" s="13">
        <f>'Uscite dettaglio missioni'!HM90</f>
        <v>11319.49</v>
      </c>
      <c r="L90" s="13">
        <f>'Uscite dettaglio missioni'!HN90</f>
        <v>13500</v>
      </c>
      <c r="M90" s="13">
        <f>'Uscite dettaglio missioni'!HO90</f>
        <v>13500</v>
      </c>
      <c r="N90" s="13">
        <f>'Uscite dettaglio missioni'!HP90</f>
        <v>12374.86</v>
      </c>
      <c r="O90" s="13">
        <f>'Uscite dettaglio missioni'!HQ90</f>
        <v>13500</v>
      </c>
      <c r="P90" s="13">
        <f>'Uscite dettaglio missioni'!HR90</f>
        <v>16470</v>
      </c>
      <c r="Q90" s="13">
        <f>'Uscite dettaglio missioni'!HS90</f>
        <v>9833.61</v>
      </c>
      <c r="R90" s="13">
        <f>'Uscite dettaglio missioni'!HT90</f>
        <v>13500</v>
      </c>
      <c r="S90" s="13">
        <f>'Uscite dettaglio missioni'!HU90</f>
        <v>13500</v>
      </c>
      <c r="T90" s="13">
        <f>'Uscite dettaglio missioni'!HV90</f>
        <v>8539.9699999999993</v>
      </c>
      <c r="U90" s="13">
        <f>'Uscite dettaglio missioni'!HW90</f>
        <v>13500</v>
      </c>
      <c r="V90" s="13">
        <f>'Uscite dettaglio missioni'!HX90</f>
        <v>13040</v>
      </c>
      <c r="W90" s="13">
        <f>'Uscite dettaglio missioni'!HY90</f>
        <v>11309.99</v>
      </c>
      <c r="X90" s="13">
        <f>'Uscite dettaglio missioni'!HZ90</f>
        <v>13410</v>
      </c>
      <c r="Y90" s="13">
        <f>'Uscite dettaglio missioni'!IA90</f>
        <v>13410</v>
      </c>
      <c r="Z90" s="13">
        <f>'Uscite dettaglio missioni'!IB90</f>
        <v>14175.47</v>
      </c>
      <c r="AA90" s="13">
        <f>'Uscite dettaglio missioni'!IC90</f>
        <v>13400</v>
      </c>
      <c r="AB90" s="13">
        <f>'Uscite dettaglio missioni'!ID90</f>
        <v>13400</v>
      </c>
      <c r="AC90" s="13">
        <v>8033.38</v>
      </c>
      <c r="AD90" s="13">
        <f>'Uscite dettaglio missioni'!IG90</f>
        <v>10950</v>
      </c>
      <c r="AE90" s="13">
        <f>'Uscite dettaglio missioni'!II90</f>
        <v>11300</v>
      </c>
      <c r="AF90" s="13">
        <v>8033.38</v>
      </c>
      <c r="AG90" s="13">
        <v>8033.38</v>
      </c>
      <c r="AH90" s="53"/>
    </row>
    <row r="91" spans="1:34" ht="15.75" x14ac:dyDescent="0.25">
      <c r="A91" s="5">
        <v>4507</v>
      </c>
      <c r="B91" s="9" t="s">
        <v>52</v>
      </c>
      <c r="C91" s="13">
        <f>'Uscite dettaglio missioni'!HE91</f>
        <v>4500</v>
      </c>
      <c r="D91" s="13">
        <f>'Uscite dettaglio missioni'!HF91</f>
        <v>4500</v>
      </c>
      <c r="E91" s="13">
        <f>'Uscite dettaglio missioni'!HG91</f>
        <v>2795.12</v>
      </c>
      <c r="F91" s="13">
        <f>'Uscite dettaglio missioni'!HH91</f>
        <v>4094.9</v>
      </c>
      <c r="G91" s="13">
        <f>'Uscite dettaglio missioni'!HI91</f>
        <v>4094.9</v>
      </c>
      <c r="H91" s="13">
        <f>'Uscite dettaglio missioni'!HJ91</f>
        <v>2286.8000000000002</v>
      </c>
      <c r="I91" s="13">
        <f>'Uscite dettaglio missioni'!HK91</f>
        <v>4095.3</v>
      </c>
      <c r="J91" s="13">
        <f>'Uscite dettaglio missioni'!HL91</f>
        <v>4115.3500000000004</v>
      </c>
      <c r="K91" s="13">
        <f>'Uscite dettaglio missioni'!HM91</f>
        <v>2712.95</v>
      </c>
      <c r="L91" s="13">
        <f>'Uscite dettaglio missioni'!HN91</f>
        <v>4060</v>
      </c>
      <c r="M91" s="13">
        <f>'Uscite dettaglio missioni'!HO91</f>
        <v>4060</v>
      </c>
      <c r="N91" s="13">
        <f>'Uscite dettaglio missioni'!HP91</f>
        <v>2947.77</v>
      </c>
      <c r="O91" s="13">
        <f>'Uscite dettaglio missioni'!HQ91</f>
        <v>4097</v>
      </c>
      <c r="P91" s="13">
        <f>'Uscite dettaglio missioni'!HR91</f>
        <v>4197</v>
      </c>
      <c r="Q91" s="13">
        <f>'Uscite dettaglio missioni'!HS91</f>
        <v>3376.47</v>
      </c>
      <c r="R91" s="13">
        <f>'Uscite dettaglio missioni'!HT91</f>
        <v>4170.3</v>
      </c>
      <c r="S91" s="13">
        <f>'Uscite dettaglio missioni'!HU91</f>
        <v>4170.3</v>
      </c>
      <c r="T91" s="13">
        <f>'Uscite dettaglio missioni'!HV91</f>
        <v>3017.16</v>
      </c>
      <c r="U91" s="13">
        <f>'Uscite dettaglio missioni'!HW91</f>
        <v>4095</v>
      </c>
      <c r="V91" s="13">
        <f>'Uscite dettaglio missioni'!HX91</f>
        <v>4095</v>
      </c>
      <c r="W91" s="13">
        <f>'Uscite dettaglio missioni'!HY91</f>
        <v>1383.1299999999999</v>
      </c>
      <c r="X91" s="13">
        <f>'Uscite dettaglio missioni'!HZ91</f>
        <v>4080</v>
      </c>
      <c r="Y91" s="13">
        <f>'Uscite dettaglio missioni'!IA91</f>
        <v>4080</v>
      </c>
      <c r="Z91" s="13">
        <f>'Uscite dettaglio missioni'!IB91</f>
        <v>2749.79</v>
      </c>
      <c r="AA91" s="13">
        <f>'Uscite dettaglio missioni'!IC91</f>
        <v>4193.8999999999996</v>
      </c>
      <c r="AB91" s="13">
        <f>'Uscite dettaglio missioni'!ID91</f>
        <v>4693.8999999999996</v>
      </c>
      <c r="AC91" s="13">
        <v>1747.99</v>
      </c>
      <c r="AD91" s="13">
        <f>'Uscite dettaglio missioni'!IG91</f>
        <v>3649.29</v>
      </c>
      <c r="AE91" s="13">
        <f>'Uscite dettaglio missioni'!II91</f>
        <v>3850</v>
      </c>
      <c r="AF91" s="13">
        <v>1747.99</v>
      </c>
      <c r="AG91" s="13">
        <v>1747.99</v>
      </c>
      <c r="AH91" s="53"/>
    </row>
    <row r="92" spans="1:34" ht="15.75" x14ac:dyDescent="0.25">
      <c r="A92" s="5">
        <v>4508</v>
      </c>
      <c r="B92" s="9" t="s">
        <v>53</v>
      </c>
      <c r="C92" s="13">
        <f>'Uscite dettaglio missioni'!HE92</f>
        <v>0</v>
      </c>
      <c r="D92" s="13">
        <f>'Uscite dettaglio missioni'!HF92</f>
        <v>0</v>
      </c>
      <c r="E92" s="13">
        <f>'Uscite dettaglio missioni'!HG92</f>
        <v>4000</v>
      </c>
      <c r="F92" s="13">
        <f>'Uscite dettaglio missioni'!HH92</f>
        <v>0</v>
      </c>
      <c r="G92" s="13">
        <f>'Uscite dettaglio missioni'!HI92</f>
        <v>0</v>
      </c>
      <c r="H92" s="13">
        <f>'Uscite dettaglio missioni'!HJ92</f>
        <v>0</v>
      </c>
      <c r="I92" s="13">
        <f>'Uscite dettaglio missioni'!HK92</f>
        <v>18500</v>
      </c>
      <c r="J92" s="13">
        <f>'Uscite dettaglio missioni'!HL92</f>
        <v>5000</v>
      </c>
      <c r="K92" s="13">
        <f>'Uscite dettaglio missioni'!HM92</f>
        <v>0</v>
      </c>
      <c r="L92" s="13">
        <f>'Uscite dettaglio missioni'!HN92</f>
        <v>0</v>
      </c>
      <c r="M92" s="13">
        <f>'Uscite dettaglio missioni'!HO92</f>
        <v>0</v>
      </c>
      <c r="N92" s="13">
        <f>'Uscite dettaglio missioni'!HP92</f>
        <v>0</v>
      </c>
      <c r="O92" s="13">
        <f>'Uscite dettaglio missioni'!HQ92</f>
        <v>0</v>
      </c>
      <c r="P92" s="13">
        <f>'Uscite dettaglio missioni'!HR92</f>
        <v>0</v>
      </c>
      <c r="Q92" s="13">
        <f>'Uscite dettaglio missioni'!HS92</f>
        <v>0</v>
      </c>
      <c r="R92" s="13">
        <f>'Uscite dettaglio missioni'!HT92</f>
        <v>0</v>
      </c>
      <c r="S92" s="13">
        <f>'Uscite dettaglio missioni'!HU92</f>
        <v>0</v>
      </c>
      <c r="T92" s="13">
        <f>'Uscite dettaglio missioni'!HV92</f>
        <v>0</v>
      </c>
      <c r="U92" s="13">
        <f>'Uscite dettaglio missioni'!HW92</f>
        <v>0</v>
      </c>
      <c r="V92" s="13">
        <f>'Uscite dettaglio missioni'!HX92</f>
        <v>0</v>
      </c>
      <c r="W92" s="13">
        <f>'Uscite dettaglio missioni'!HY92</f>
        <v>0</v>
      </c>
      <c r="X92" s="13">
        <f>'Uscite dettaglio missioni'!HZ92</f>
        <v>0</v>
      </c>
      <c r="Y92" s="13">
        <f>'Uscite dettaglio missioni'!IA92</f>
        <v>0</v>
      </c>
      <c r="Z92" s="13">
        <f>'Uscite dettaglio missioni'!IB92</f>
        <v>0</v>
      </c>
      <c r="AA92" s="13">
        <f>'Uscite dettaglio missioni'!IC92</f>
        <v>0</v>
      </c>
      <c r="AB92" s="13">
        <f>'Uscite dettaglio missioni'!ID92</f>
        <v>0</v>
      </c>
      <c r="AC92" s="13">
        <f>'Uscite dettaglio missioni'!IE92</f>
        <v>92.55</v>
      </c>
      <c r="AD92" s="13">
        <f>'Uscite dettaglio missioni'!IG92</f>
        <v>0</v>
      </c>
      <c r="AE92" s="13">
        <f>'Uscite dettaglio missioni'!II92</f>
        <v>0</v>
      </c>
      <c r="AF92" s="13">
        <f>'Uscite dettaglio missioni'!IH92</f>
        <v>0</v>
      </c>
      <c r="AG92" s="13">
        <f>'Uscite dettaglio missioni'!II92</f>
        <v>0</v>
      </c>
      <c r="AH92" s="53"/>
    </row>
    <row r="93" spans="1:34" ht="15" customHeight="1" x14ac:dyDescent="0.25">
      <c r="A93" s="5">
        <v>4509</v>
      </c>
      <c r="B93" s="9" t="s">
        <v>54</v>
      </c>
      <c r="C93" s="13">
        <f>'Uscite dettaglio missioni'!HE93</f>
        <v>98937.13</v>
      </c>
      <c r="D93" s="13">
        <f>'Uscite dettaglio missioni'!HF93</f>
        <v>42000</v>
      </c>
      <c r="E93" s="13">
        <f>'Uscite dettaglio missioni'!HG93</f>
        <v>63066.41</v>
      </c>
      <c r="F93" s="13">
        <f>'Uscite dettaglio missioni'!HH93</f>
        <v>70000</v>
      </c>
      <c r="G93" s="13">
        <f>'Uscite dettaglio missioni'!HI93</f>
        <v>70000</v>
      </c>
      <c r="H93" s="13">
        <f>'Uscite dettaglio missioni'!HJ93</f>
        <v>63743.97</v>
      </c>
      <c r="I93" s="13">
        <f>'Uscite dettaglio missioni'!HK93</f>
        <v>0</v>
      </c>
      <c r="J93" s="13">
        <f>'Uscite dettaglio missioni'!HL93</f>
        <v>65000</v>
      </c>
      <c r="K93" s="13">
        <f>'Uscite dettaglio missioni'!HM93</f>
        <v>53151.62</v>
      </c>
      <c r="L93" s="13">
        <f>'Uscite dettaglio missioni'!HN93</f>
        <v>48000</v>
      </c>
      <c r="M93" s="13">
        <f>'Uscite dettaglio missioni'!HO93</f>
        <v>48000</v>
      </c>
      <c r="N93" s="13">
        <f>'Uscite dettaglio missioni'!HP93</f>
        <v>28061.919999999998</v>
      </c>
      <c r="O93" s="13">
        <f>'Uscite dettaglio missioni'!HQ93</f>
        <v>0</v>
      </c>
      <c r="P93" s="13">
        <f>'Uscite dettaglio missioni'!HR93</f>
        <v>4693.3900000000003</v>
      </c>
      <c r="Q93" s="13">
        <f>'Uscite dettaglio missioni'!HS93</f>
        <v>15767.76</v>
      </c>
      <c r="R93" s="13">
        <f>'Uscite dettaglio missioni'!HT93</f>
        <v>0</v>
      </c>
      <c r="S93" s="13">
        <f>'Uscite dettaglio missioni'!HU93</f>
        <v>14500</v>
      </c>
      <c r="T93" s="13">
        <f>'Uscite dettaglio missioni'!HV93</f>
        <v>32501.05</v>
      </c>
      <c r="U93" s="13">
        <f>'Uscite dettaglio missioni'!HW93</f>
        <v>15000</v>
      </c>
      <c r="V93" s="13">
        <f>'Uscite dettaglio missioni'!HX93</f>
        <v>15000</v>
      </c>
      <c r="W93" s="13">
        <f>'Uscite dettaglio missioni'!HY93</f>
        <v>18772.2</v>
      </c>
      <c r="X93" s="13">
        <f>'Uscite dettaglio missioni'!HZ93</f>
        <v>15000</v>
      </c>
      <c r="Y93" s="13">
        <f>'Uscite dettaglio missioni'!IA93</f>
        <v>15000</v>
      </c>
      <c r="Z93" s="13">
        <f>'Uscite dettaglio missioni'!IB93</f>
        <v>22758.25</v>
      </c>
      <c r="AA93" s="13">
        <f>'Uscite dettaglio missioni'!IC93</f>
        <v>20619.8</v>
      </c>
      <c r="AB93" s="13">
        <f>'Uscite dettaglio missioni'!ID93</f>
        <v>26800</v>
      </c>
      <c r="AC93" s="13">
        <v>19904.95</v>
      </c>
      <c r="AD93" s="13">
        <f>'Uscite dettaglio missioni'!IG93</f>
        <v>7266.89</v>
      </c>
      <c r="AE93" s="13">
        <f>'Uscite dettaglio missioni'!II93</f>
        <v>42943</v>
      </c>
      <c r="AF93" s="13">
        <v>19904.95</v>
      </c>
      <c r="AG93" s="13">
        <v>19904.95</v>
      </c>
      <c r="AH93" s="53"/>
    </row>
    <row r="94" spans="1:34" ht="30" x14ac:dyDescent="0.25">
      <c r="A94" s="5">
        <v>4510</v>
      </c>
      <c r="B94" s="9" t="s">
        <v>55</v>
      </c>
      <c r="C94" s="13">
        <f>'Uscite dettaglio missioni'!HE94</f>
        <v>28040.050000000003</v>
      </c>
      <c r="D94" s="13">
        <f>'Uscite dettaglio missioni'!HF94</f>
        <v>28040.050000000003</v>
      </c>
      <c r="E94" s="13">
        <f>'Uscite dettaglio missioni'!HG94</f>
        <v>20503.530000000002</v>
      </c>
      <c r="F94" s="13">
        <f>'Uscite dettaglio missioni'!HH94</f>
        <v>24400</v>
      </c>
      <c r="G94" s="13">
        <f>'Uscite dettaglio missioni'!HI94</f>
        <v>24400</v>
      </c>
      <c r="H94" s="13">
        <f>'Uscite dettaglio missioni'!HJ94</f>
        <v>18904.440000000002</v>
      </c>
      <c r="I94" s="13">
        <f>'Uscite dettaglio missioni'!HK94</f>
        <v>20004.7</v>
      </c>
      <c r="J94" s="13">
        <f>'Uscite dettaglio missioni'!HL94</f>
        <v>24000</v>
      </c>
      <c r="K94" s="13">
        <f>'Uscite dettaglio missioni'!HM94</f>
        <v>21869.5</v>
      </c>
      <c r="L94" s="13">
        <f>'Uscite dettaglio missioni'!HN94</f>
        <v>14000</v>
      </c>
      <c r="M94" s="13">
        <f>'Uscite dettaglio missioni'!HO94</f>
        <v>14004.8</v>
      </c>
      <c r="N94" s="13">
        <f>'Uscite dettaglio missioni'!HP94</f>
        <v>6175.56</v>
      </c>
      <c r="O94" s="13">
        <f>'Uscite dettaglio missioni'!HQ94</f>
        <v>3930</v>
      </c>
      <c r="P94" s="13">
        <f>'Uscite dettaglio missioni'!HR94</f>
        <v>10</v>
      </c>
      <c r="Q94" s="13">
        <f>'Uscite dettaglio missioni'!HS94</f>
        <v>65.009999999999991</v>
      </c>
      <c r="R94" s="13">
        <f>'Uscite dettaglio missioni'!HT94</f>
        <v>3929.7</v>
      </c>
      <c r="S94" s="13">
        <f>'Uscite dettaglio missioni'!HU94</f>
        <v>3969.7</v>
      </c>
      <c r="T94" s="13">
        <f>'Uscite dettaglio missioni'!HV94</f>
        <v>99.76</v>
      </c>
      <c r="U94" s="13">
        <f>'Uscite dettaglio missioni'!HW94</f>
        <v>4075</v>
      </c>
      <c r="V94" s="13">
        <f>'Uscite dettaglio missioni'!HX94</f>
        <v>1088</v>
      </c>
      <c r="W94" s="13">
        <f>'Uscite dettaglio missioni'!HY94</f>
        <v>91.4</v>
      </c>
      <c r="X94" s="13">
        <f>'Uscite dettaglio missioni'!HZ94</f>
        <v>305</v>
      </c>
      <c r="Y94" s="13">
        <f>'Uscite dettaglio missioni'!IA94</f>
        <v>305</v>
      </c>
      <c r="Z94" s="13">
        <f>'Uscite dettaglio missioni'!IB94</f>
        <v>178.2</v>
      </c>
      <c r="AA94" s="13">
        <f>'Uscite dettaglio missioni'!IC94</f>
        <v>567.1</v>
      </c>
      <c r="AB94" s="13">
        <f>'Uscite dettaglio missioni'!ID94</f>
        <v>558</v>
      </c>
      <c r="AC94" s="13">
        <v>243.56</v>
      </c>
      <c r="AD94" s="13">
        <f>'Uscite dettaglio missioni'!IG94</f>
        <v>704.7</v>
      </c>
      <c r="AE94" s="13">
        <f>'Uscite dettaglio missioni'!II94</f>
        <v>705</v>
      </c>
      <c r="AF94" s="13">
        <v>243.56</v>
      </c>
      <c r="AG94" s="13">
        <v>243.56</v>
      </c>
      <c r="AH94" s="53"/>
    </row>
    <row r="95" spans="1:34" ht="30" x14ac:dyDescent="0.25">
      <c r="A95" s="5">
        <v>4512</v>
      </c>
      <c r="B95" s="9" t="s">
        <v>56</v>
      </c>
      <c r="C95" s="13">
        <f>'Uscite dettaglio missioni'!HE95</f>
        <v>14445.96</v>
      </c>
      <c r="D95" s="13">
        <f>'Uscite dettaglio missioni'!HF95</f>
        <v>7000</v>
      </c>
      <c r="E95" s="13">
        <f>'Uscite dettaglio missioni'!HG95</f>
        <v>10246.469999999999</v>
      </c>
      <c r="F95" s="13">
        <f>'Uscite dettaglio missioni'!HH95</f>
        <v>11000</v>
      </c>
      <c r="G95" s="13">
        <f>'Uscite dettaglio missioni'!HI95</f>
        <v>7816.57</v>
      </c>
      <c r="H95" s="13">
        <f>'Uscite dettaglio missioni'!HJ95</f>
        <v>9446.56</v>
      </c>
      <c r="I95" s="13">
        <f>'Uscite dettaglio missioni'!HK95</f>
        <v>0</v>
      </c>
      <c r="J95" s="13">
        <f>'Uscite dettaglio missioni'!HL95</f>
        <v>7000</v>
      </c>
      <c r="K95" s="13">
        <f>'Uscite dettaglio missioni'!HM95</f>
        <v>10934.5</v>
      </c>
      <c r="L95" s="13">
        <f>'Uscite dettaglio missioni'!HN95</f>
        <v>7000</v>
      </c>
      <c r="M95" s="13">
        <f>'Uscite dettaglio missioni'!HO95</f>
        <v>7000</v>
      </c>
      <c r="N95" s="13">
        <f>'Uscite dettaglio missioni'!HP95</f>
        <v>3130.44</v>
      </c>
      <c r="O95" s="13">
        <f>'Uscite dettaglio missioni'!HQ95</f>
        <v>0</v>
      </c>
      <c r="P95" s="13">
        <f>'Uscite dettaglio missioni'!HR95</f>
        <v>4.8</v>
      </c>
      <c r="Q95" s="13">
        <f>'Uscite dettaglio missioni'!HS95</f>
        <v>32.99</v>
      </c>
      <c r="R95" s="13">
        <f>'Uscite dettaglio missioni'!HT95</f>
        <v>0</v>
      </c>
      <c r="S95" s="13">
        <f>'Uscite dettaglio missioni'!HU95</f>
        <v>4.8</v>
      </c>
      <c r="T95" s="13">
        <f>'Uscite dettaglio missioni'!HV95</f>
        <v>50.24</v>
      </c>
      <c r="U95" s="13">
        <f>'Uscite dettaglio missioni'!HW95</f>
        <v>32</v>
      </c>
      <c r="V95" s="13">
        <f>'Uscite dettaglio missioni'!HX95</f>
        <v>32</v>
      </c>
      <c r="W95" s="13">
        <f>'Uscite dettaglio missioni'!HY95</f>
        <v>45.6</v>
      </c>
      <c r="X95" s="13">
        <f>'Uscite dettaglio missioni'!HZ95</f>
        <v>30</v>
      </c>
      <c r="Y95" s="13">
        <f>'Uscite dettaglio missioni'!IA95</f>
        <v>30</v>
      </c>
      <c r="Z95" s="13">
        <f>'Uscite dettaglio missioni'!IB95</f>
        <v>212.8</v>
      </c>
      <c r="AA95" s="13">
        <f>'Uscite dettaglio missioni'!IC95</f>
        <v>300</v>
      </c>
      <c r="AB95" s="13">
        <f>'Uscite dettaglio missioni'!ID95</f>
        <v>300</v>
      </c>
      <c r="AC95" s="13">
        <v>121.44</v>
      </c>
      <c r="AD95" s="13">
        <f>'Uscite dettaglio missioni'!IG95</f>
        <v>0</v>
      </c>
      <c r="AE95" s="13">
        <f>'Uscite dettaglio missioni'!II95</f>
        <v>17193</v>
      </c>
      <c r="AF95" s="13">
        <v>121.44</v>
      </c>
      <c r="AG95" s="13">
        <v>121.44</v>
      </c>
      <c r="AH95" s="53"/>
    </row>
    <row r="96" spans="1:34" ht="15.75" x14ac:dyDescent="0.25">
      <c r="A96" s="5">
        <v>4513</v>
      </c>
      <c r="B96" s="9" t="s">
        <v>57</v>
      </c>
      <c r="C96" s="13">
        <f>'Uscite dettaglio missioni'!HE96</f>
        <v>136000</v>
      </c>
      <c r="D96" s="13">
        <f>'Uscite dettaglio missioni'!HF96</f>
        <v>137408</v>
      </c>
      <c r="E96" s="13">
        <f>'Uscite dettaglio missioni'!HG96</f>
        <v>102226.5</v>
      </c>
      <c r="F96" s="13">
        <f>'Uscite dettaglio missioni'!HH96</f>
        <v>116300</v>
      </c>
      <c r="G96" s="13">
        <f>'Uscite dettaglio missioni'!HI96</f>
        <v>117300</v>
      </c>
      <c r="H96" s="13">
        <f>'Uscite dettaglio missioni'!HJ96</f>
        <v>90134.01</v>
      </c>
      <c r="I96" s="13">
        <f>'Uscite dettaglio missioni'!HK96</f>
        <v>110500</v>
      </c>
      <c r="J96" s="13">
        <f>'Uscite dettaglio missioni'!HL96</f>
        <v>134810</v>
      </c>
      <c r="K96" s="13">
        <f>'Uscite dettaglio missioni'!HM96</f>
        <v>90194.6</v>
      </c>
      <c r="L96" s="13">
        <f>'Uscite dettaglio missioni'!HN96</f>
        <v>105000</v>
      </c>
      <c r="M96" s="13">
        <f>'Uscite dettaglio missioni'!HO96</f>
        <v>113900</v>
      </c>
      <c r="N96" s="13">
        <f>'Uscite dettaglio missioni'!HP96</f>
        <v>110710.6</v>
      </c>
      <c r="O96" s="13">
        <f>'Uscite dettaglio missioni'!HQ96</f>
        <v>137660</v>
      </c>
      <c r="P96" s="13">
        <f>'Uscite dettaglio missioni'!HR96</f>
        <v>141426</v>
      </c>
      <c r="Q96" s="13">
        <f>'Uscite dettaglio missioni'!HS96</f>
        <v>2510</v>
      </c>
      <c r="R96" s="13">
        <f>'Uscite dettaglio missioni'!HT96</f>
        <v>0</v>
      </c>
      <c r="S96" s="13">
        <f>'Uscite dettaglio missioni'!HU96</f>
        <v>0</v>
      </c>
      <c r="T96" s="13">
        <f>'Uscite dettaglio missioni'!HV96</f>
        <v>0</v>
      </c>
      <c r="U96" s="13">
        <f>'Uscite dettaglio missioni'!HW96</f>
        <v>0</v>
      </c>
      <c r="V96" s="13">
        <f>'Uscite dettaglio missioni'!HX96</f>
        <v>0</v>
      </c>
      <c r="W96" s="13">
        <f>'Uscite dettaglio missioni'!HY96</f>
        <v>0</v>
      </c>
      <c r="X96" s="13">
        <f>'Uscite dettaglio missioni'!HZ96</f>
        <v>0</v>
      </c>
      <c r="Y96" s="13">
        <f>'Uscite dettaglio missioni'!IA96</f>
        <v>0</v>
      </c>
      <c r="Z96" s="13">
        <f>'Uscite dettaglio missioni'!IB96</f>
        <v>0</v>
      </c>
      <c r="AA96" s="13">
        <f>'Uscite dettaglio missioni'!IC96</f>
        <v>0</v>
      </c>
      <c r="AB96" s="13">
        <f>'Uscite dettaglio missioni'!ID96</f>
        <v>0</v>
      </c>
      <c r="AC96" s="13">
        <f>'Uscite dettaglio missioni'!IE96</f>
        <v>0</v>
      </c>
      <c r="AD96" s="13">
        <f>'Uscite dettaglio missioni'!IG96</f>
        <v>0</v>
      </c>
      <c r="AE96" s="13">
        <f>'Uscite dettaglio missioni'!II96</f>
        <v>0</v>
      </c>
      <c r="AF96" s="13">
        <f>'Uscite dettaglio missioni'!IH96</f>
        <v>0</v>
      </c>
      <c r="AG96" s="13">
        <f>'Uscite dettaglio missioni'!II96</f>
        <v>0</v>
      </c>
      <c r="AH96" s="53"/>
    </row>
    <row r="97" spans="1:34" ht="20.100000000000001" customHeight="1" x14ac:dyDescent="0.25">
      <c r="A97" s="5">
        <v>5</v>
      </c>
      <c r="B97" s="7" t="s">
        <v>95</v>
      </c>
      <c r="C97" s="11">
        <f>'Uscite dettaglio missioni'!HE97</f>
        <v>2317000</v>
      </c>
      <c r="D97" s="11">
        <f>'Uscite dettaglio missioni'!HF97</f>
        <v>702636.19</v>
      </c>
      <c r="E97" s="11">
        <f>'Uscite dettaglio missioni'!HG97</f>
        <v>233386.05</v>
      </c>
      <c r="F97" s="11">
        <f>'Uscite dettaglio missioni'!HH97</f>
        <v>1922000</v>
      </c>
      <c r="G97" s="11">
        <f>'Uscite dettaglio missioni'!HI97</f>
        <v>836179.36</v>
      </c>
      <c r="H97" s="11">
        <f>'Uscite dettaglio missioni'!HJ97</f>
        <v>742188.57000000007</v>
      </c>
      <c r="I97" s="11">
        <f>'Uscite dettaglio missioni'!HK97</f>
        <v>449729.5</v>
      </c>
      <c r="J97" s="11">
        <f>'Uscite dettaglio missioni'!HL97</f>
        <v>250274.64</v>
      </c>
      <c r="K97" s="11">
        <f>'Uscite dettaglio missioni'!HM97</f>
        <v>135067.53</v>
      </c>
      <c r="L97" s="11">
        <f>'Uscite dettaglio missioni'!HN97</f>
        <v>148941</v>
      </c>
      <c r="M97" s="11">
        <f>'Uscite dettaglio missioni'!HO97</f>
        <v>170543.4</v>
      </c>
      <c r="N97" s="11">
        <f>'Uscite dettaglio missioni'!HP97</f>
        <v>80375.16</v>
      </c>
      <c r="O97" s="11">
        <f>'Uscite dettaglio missioni'!HQ97</f>
        <v>161066</v>
      </c>
      <c r="P97" s="11">
        <f>'Uscite dettaglio missioni'!HR97</f>
        <v>190000</v>
      </c>
      <c r="Q97" s="11">
        <f>'Uscite dettaglio missioni'!HS97</f>
        <v>88081.93</v>
      </c>
      <c r="R97" s="11">
        <f>'Uscite dettaglio missioni'!HT97</f>
        <v>190000</v>
      </c>
      <c r="S97" s="11">
        <f>'Uscite dettaglio missioni'!HU97</f>
        <v>468324.54000000004</v>
      </c>
      <c r="T97" s="11">
        <f>'Uscite dettaglio missioni'!HV97</f>
        <v>204963.15</v>
      </c>
      <c r="U97" s="11">
        <f>'Uscite dettaglio missioni'!HW97</f>
        <v>206342</v>
      </c>
      <c r="V97" s="11">
        <f>'Uscite dettaglio missioni'!HX97</f>
        <v>202115.5</v>
      </c>
      <c r="W97" s="11">
        <f>'Uscite dettaglio missioni'!HY97</f>
        <v>93507.62</v>
      </c>
      <c r="X97" s="11">
        <f>'Uscite dettaglio missioni'!HZ97</f>
        <v>288542</v>
      </c>
      <c r="Y97" s="11">
        <f>'Uscite dettaglio missioni'!IA97</f>
        <v>393002.4</v>
      </c>
      <c r="Z97" s="11">
        <f>'Uscite dettaglio missioni'!IB97</f>
        <v>4077978.97</v>
      </c>
      <c r="AA97" s="11">
        <f>'Uscite dettaglio missioni'!IC97</f>
        <v>833880</v>
      </c>
      <c r="AB97" s="11">
        <f>'Uscite dettaglio missioni'!ID97</f>
        <v>538233</v>
      </c>
      <c r="AC97" s="11">
        <f>'Uscite dettaglio missioni'!IE97</f>
        <v>167949.6</v>
      </c>
      <c r="AD97" s="11">
        <f>'Uscite dettaglio missioni'!IG97</f>
        <v>723802</v>
      </c>
      <c r="AE97" s="11">
        <f>'Uscite dettaglio missioni'!II97</f>
        <v>3252000</v>
      </c>
      <c r="AF97" s="11">
        <f>'Uscite dettaglio missioni'!IH97</f>
        <v>262617.61</v>
      </c>
      <c r="AG97" s="11">
        <f>'Uscite dettaglio missioni'!II97</f>
        <v>3252000</v>
      </c>
      <c r="AH97" s="53"/>
    </row>
    <row r="98" spans="1:34" ht="15" customHeight="1" x14ac:dyDescent="0.25">
      <c r="A98" s="5">
        <v>51</v>
      </c>
      <c r="B98" s="8" t="s">
        <v>96</v>
      </c>
      <c r="C98" s="12">
        <f>'Uscite dettaglio missioni'!HE98</f>
        <v>2317000</v>
      </c>
      <c r="D98" s="12">
        <f>'Uscite dettaglio missioni'!HF98</f>
        <v>702636.19</v>
      </c>
      <c r="E98" s="12">
        <f>'Uscite dettaglio missioni'!HG98</f>
        <v>233386.05</v>
      </c>
      <c r="F98" s="12">
        <f>'Uscite dettaglio missioni'!HH98</f>
        <v>1922000</v>
      </c>
      <c r="G98" s="12">
        <f>'Uscite dettaglio missioni'!HI98</f>
        <v>766179.36</v>
      </c>
      <c r="H98" s="12">
        <f>'Uscite dettaglio missioni'!HJ98</f>
        <v>672188.57000000007</v>
      </c>
      <c r="I98" s="12">
        <f>'Uscite dettaglio missioni'!HK98</f>
        <v>449729.5</v>
      </c>
      <c r="J98" s="12">
        <f>'Uscite dettaglio missioni'!HL98</f>
        <v>250274.64</v>
      </c>
      <c r="K98" s="12">
        <f>'Uscite dettaglio missioni'!HM98</f>
        <v>135067.53</v>
      </c>
      <c r="L98" s="12">
        <f>'Uscite dettaglio missioni'!HN98</f>
        <v>148941</v>
      </c>
      <c r="M98" s="12">
        <f>'Uscite dettaglio missioni'!HO98</f>
        <v>170543.4</v>
      </c>
      <c r="N98" s="12">
        <f>'Uscite dettaglio missioni'!HP98</f>
        <v>80375.16</v>
      </c>
      <c r="O98" s="12">
        <f>'Uscite dettaglio missioni'!HQ98</f>
        <v>161066</v>
      </c>
      <c r="P98" s="12">
        <f>'Uscite dettaglio missioni'!HR98</f>
        <v>180000</v>
      </c>
      <c r="Q98" s="12">
        <f>'Uscite dettaglio missioni'!HS98</f>
        <v>78081.929999999993</v>
      </c>
      <c r="R98" s="12">
        <f>'Uscite dettaglio missioni'!HT98</f>
        <v>190000</v>
      </c>
      <c r="S98" s="12">
        <f>'Uscite dettaglio missioni'!HU98</f>
        <v>342054.54000000004</v>
      </c>
      <c r="T98" s="12">
        <f>'Uscite dettaglio missioni'!HV98</f>
        <v>188862.72</v>
      </c>
      <c r="U98" s="12">
        <f>'Uscite dettaglio missioni'!HW98</f>
        <v>206342</v>
      </c>
      <c r="V98" s="12">
        <f>'Uscite dettaglio missioni'!HX98</f>
        <v>202115.5</v>
      </c>
      <c r="W98" s="12">
        <f>'Uscite dettaglio missioni'!HY98</f>
        <v>93507.62</v>
      </c>
      <c r="X98" s="12">
        <f>'Uscite dettaglio missioni'!HZ98</f>
        <v>288542</v>
      </c>
      <c r="Y98" s="12">
        <f>'Uscite dettaglio missioni'!IA98</f>
        <v>393002.4</v>
      </c>
      <c r="Z98" s="12">
        <f>'Uscite dettaglio missioni'!IB98</f>
        <v>4077978.97</v>
      </c>
      <c r="AA98" s="12">
        <f>'Uscite dettaglio missioni'!IC98</f>
        <v>833880</v>
      </c>
      <c r="AB98" s="12">
        <f>'Uscite dettaglio missioni'!ID98</f>
        <v>538233</v>
      </c>
      <c r="AC98" s="12">
        <f>'Uscite dettaglio missioni'!IE98</f>
        <v>167949.6</v>
      </c>
      <c r="AD98" s="12">
        <f>'Uscite dettaglio missioni'!IG98</f>
        <v>723802</v>
      </c>
      <c r="AE98" s="12">
        <f>'Uscite dettaglio missioni'!II98</f>
        <v>1252000</v>
      </c>
      <c r="AF98" s="12">
        <f>'Uscite dettaglio missioni'!IH98</f>
        <v>257919.37</v>
      </c>
      <c r="AG98" s="12">
        <f>'Uscite dettaglio missioni'!II98</f>
        <v>1252000</v>
      </c>
      <c r="AH98" s="53"/>
    </row>
    <row r="99" spans="1:34" ht="15.75" x14ac:dyDescent="0.25">
      <c r="A99" s="5">
        <v>5101</v>
      </c>
      <c r="B99" s="9" t="s">
        <v>447</v>
      </c>
      <c r="C99" s="13">
        <f>'Uscite dettaglio missioni'!HE99</f>
        <v>0</v>
      </c>
      <c r="D99" s="13">
        <f>'Uscite dettaglio missioni'!HF99</f>
        <v>0</v>
      </c>
      <c r="E99" s="13">
        <f>'Uscite dettaglio missioni'!HG99</f>
        <v>0</v>
      </c>
      <c r="F99" s="13">
        <f>'Uscite dettaglio missioni'!HH99</f>
        <v>0</v>
      </c>
      <c r="G99" s="13">
        <f>'Uscite dettaglio missioni'!HI99</f>
        <v>0</v>
      </c>
      <c r="H99" s="13">
        <f>'Uscite dettaglio missioni'!HJ99</f>
        <v>0</v>
      </c>
      <c r="I99" s="13">
        <f>'Uscite dettaglio missioni'!HK99</f>
        <v>0</v>
      </c>
      <c r="J99" s="13">
        <f>'Uscite dettaglio missioni'!HL99</f>
        <v>0</v>
      </c>
      <c r="K99" s="13">
        <f>'Uscite dettaglio missioni'!HM99</f>
        <v>0</v>
      </c>
      <c r="L99" s="13">
        <f>'Uscite dettaglio missioni'!HN99</f>
        <v>0</v>
      </c>
      <c r="M99" s="13">
        <f>'Uscite dettaglio missioni'!HO99</f>
        <v>0</v>
      </c>
      <c r="N99" s="13">
        <f>'Uscite dettaglio missioni'!HP99</f>
        <v>0</v>
      </c>
      <c r="O99" s="13">
        <f>'Uscite dettaglio missioni'!HQ99</f>
        <v>0</v>
      </c>
      <c r="P99" s="13">
        <f>'Uscite dettaglio missioni'!HR99</f>
        <v>0</v>
      </c>
      <c r="Q99" s="13">
        <f>'Uscite dettaglio missioni'!HS99</f>
        <v>0</v>
      </c>
      <c r="R99" s="13">
        <f>'Uscite dettaglio missioni'!HT99</f>
        <v>0</v>
      </c>
      <c r="S99" s="13">
        <f>'Uscite dettaglio missioni'!HU99</f>
        <v>0</v>
      </c>
      <c r="T99" s="13">
        <f>'Uscite dettaglio missioni'!HV99</f>
        <v>0</v>
      </c>
      <c r="U99" s="13">
        <f>'Uscite dettaglio missioni'!HW99</f>
        <v>0</v>
      </c>
      <c r="V99" s="13">
        <f>'Uscite dettaglio missioni'!HX99</f>
        <v>0</v>
      </c>
      <c r="W99" s="13">
        <f>'Uscite dettaglio missioni'!HY99</f>
        <v>0</v>
      </c>
      <c r="X99" s="13">
        <f>'Uscite dettaglio missioni'!HZ99</f>
        <v>0</v>
      </c>
      <c r="Y99" s="13">
        <f>'Uscite dettaglio missioni'!IA99</f>
        <v>0</v>
      </c>
      <c r="Z99" s="13">
        <f>'Uscite dettaglio missioni'!IB99</f>
        <v>470773</v>
      </c>
      <c r="AA99" s="13">
        <f>'Uscite dettaglio missioni'!IC99</f>
        <v>0</v>
      </c>
      <c r="AB99" s="13">
        <f>'Uscite dettaglio missioni'!ID99</f>
        <v>0</v>
      </c>
      <c r="AC99" s="13">
        <f>'Uscite dettaglio missioni'!IE99</f>
        <v>0</v>
      </c>
      <c r="AD99" s="13">
        <f>'Uscite dettaglio missioni'!IG99</f>
        <v>0</v>
      </c>
      <c r="AE99" s="13">
        <f>'Uscite dettaglio missioni'!II99</f>
        <v>0</v>
      </c>
      <c r="AF99" s="13">
        <f>'Uscite dettaglio missioni'!IH99</f>
        <v>0</v>
      </c>
      <c r="AG99" s="13">
        <f>'Uscite dettaglio missioni'!II99</f>
        <v>0</v>
      </c>
      <c r="AH99" s="53"/>
    </row>
    <row r="100" spans="1:34" ht="15.75" x14ac:dyDescent="0.25">
      <c r="A100" s="5">
        <v>5102</v>
      </c>
      <c r="B100" s="9" t="s">
        <v>58</v>
      </c>
      <c r="C100" s="13">
        <f>'Uscite dettaglio missioni'!HE100</f>
        <v>40000</v>
      </c>
      <c r="D100" s="13">
        <f>'Uscite dettaglio missioni'!HF100</f>
        <v>40000</v>
      </c>
      <c r="E100" s="13">
        <f>'Uscite dettaglio missioni'!HG100</f>
        <v>21142.89</v>
      </c>
      <c r="F100" s="13">
        <f>'Uscite dettaglio missioni'!HH100</f>
        <v>1540000</v>
      </c>
      <c r="G100" s="13">
        <f>'Uscite dettaglio missioni'!HI100</f>
        <v>41550</v>
      </c>
      <c r="H100" s="13">
        <f>'Uscite dettaglio missioni'!HJ100</f>
        <v>21289</v>
      </c>
      <c r="I100" s="13">
        <f>'Uscite dettaglio missioni'!HK100</f>
        <v>140000</v>
      </c>
      <c r="J100" s="13">
        <f>'Uscite dettaglio missioni'!HL100</f>
        <v>18300</v>
      </c>
      <c r="K100" s="13">
        <f>'Uscite dettaglio missioni'!HM100</f>
        <v>893.04</v>
      </c>
      <c r="L100" s="13">
        <f>'Uscite dettaglio missioni'!HN100</f>
        <v>24400</v>
      </c>
      <c r="M100" s="13">
        <f>'Uscite dettaglio missioni'!HO100</f>
        <v>14400</v>
      </c>
      <c r="N100" s="13">
        <f>'Uscite dettaglio missioni'!HP100</f>
        <v>13741.6</v>
      </c>
      <c r="O100" s="13">
        <f>'Uscite dettaglio missioni'!HQ100</f>
        <v>33000</v>
      </c>
      <c r="P100" s="13">
        <f>'Uscite dettaglio missioni'!HR100</f>
        <v>33000</v>
      </c>
      <c r="Q100" s="13">
        <f>'Uscite dettaglio missioni'!HS100</f>
        <v>3242.76</v>
      </c>
      <c r="R100" s="13">
        <f>'Uscite dettaglio missioni'!HT100</f>
        <v>33000</v>
      </c>
      <c r="S100" s="13">
        <f>'Uscite dettaglio missioni'!HU100</f>
        <v>77755</v>
      </c>
      <c r="T100" s="13">
        <f>'Uscite dettaglio missioni'!HV100</f>
        <v>45932.08</v>
      </c>
      <c r="U100" s="13">
        <f>'Uscite dettaglio missioni'!HW100</f>
        <v>43000</v>
      </c>
      <c r="V100" s="13">
        <f>'Uscite dettaglio missioni'!HX100</f>
        <v>31000</v>
      </c>
      <c r="W100" s="13">
        <f>'Uscite dettaglio missioni'!HY100</f>
        <v>7402.96</v>
      </c>
      <c r="X100" s="13">
        <f>'Uscite dettaglio missioni'!HZ100</f>
        <v>31100</v>
      </c>
      <c r="Y100" s="13">
        <f>'Uscite dettaglio missioni'!IA100</f>
        <v>31100</v>
      </c>
      <c r="Z100" s="13">
        <f>'Uscite dettaglio missioni'!IB100</f>
        <v>3406617.36</v>
      </c>
      <c r="AA100" s="13">
        <f>'Uscite dettaglio missioni'!IC100</f>
        <v>160000</v>
      </c>
      <c r="AB100" s="13">
        <f>'Uscite dettaglio missioni'!ID100</f>
        <v>110000</v>
      </c>
      <c r="AC100" s="13">
        <v>21953.119999999999</v>
      </c>
      <c r="AD100" s="13">
        <f>'Uscite dettaglio missioni'!IG100</f>
        <v>130000</v>
      </c>
      <c r="AE100" s="13">
        <f>'Uscite dettaglio missioni'!II100</f>
        <v>745000</v>
      </c>
      <c r="AF100" s="13">
        <v>21953.119999999999</v>
      </c>
      <c r="AG100" s="13">
        <v>21953.119999999999</v>
      </c>
      <c r="AH100" s="53"/>
    </row>
    <row r="101" spans="1:34" ht="15.75" x14ac:dyDescent="0.25">
      <c r="A101" s="5">
        <v>5103</v>
      </c>
      <c r="B101" s="9" t="s">
        <v>59</v>
      </c>
      <c r="C101" s="13">
        <f>'Uscite dettaglio missioni'!HE101</f>
        <v>80000</v>
      </c>
      <c r="D101" s="13">
        <f>'Uscite dettaglio missioni'!HF101</f>
        <v>80366</v>
      </c>
      <c r="E101" s="13">
        <f>'Uscite dettaglio missioni'!HG101</f>
        <v>77960.72</v>
      </c>
      <c r="F101" s="13">
        <f>'Uscite dettaglio missioni'!HH101</f>
        <v>180000</v>
      </c>
      <c r="G101" s="13">
        <f>'Uscite dettaglio missioni'!HI101</f>
        <v>90000</v>
      </c>
      <c r="H101" s="13">
        <f>'Uscite dettaglio missioni'!HJ101</f>
        <v>67230.98</v>
      </c>
      <c r="I101" s="13">
        <f>'Uscite dettaglio missioni'!HK101</f>
        <v>117300</v>
      </c>
      <c r="J101" s="13">
        <f>'Uscite dettaglio missioni'!HL101</f>
        <v>80268.09</v>
      </c>
      <c r="K101" s="13">
        <f>'Uscite dettaglio missioni'!HM101</f>
        <v>36020.15</v>
      </c>
      <c r="L101" s="13">
        <f>'Uscite dettaglio missioni'!HN101</f>
        <v>60000</v>
      </c>
      <c r="M101" s="13">
        <f>'Uscite dettaglio missioni'!HO101</f>
        <v>60000</v>
      </c>
      <c r="N101" s="13">
        <f>'Uscite dettaglio missioni'!HP101</f>
        <v>6241.5</v>
      </c>
      <c r="O101" s="13">
        <f>'Uscite dettaglio missioni'!HQ101</f>
        <v>69966</v>
      </c>
      <c r="P101" s="13">
        <f>'Uscite dettaglio missioni'!HR101</f>
        <v>58000</v>
      </c>
      <c r="Q101" s="13">
        <f>'Uscite dettaglio missioni'!HS101</f>
        <v>29188.66</v>
      </c>
      <c r="R101" s="13">
        <f>'Uscite dettaglio missioni'!HT101</f>
        <v>70200</v>
      </c>
      <c r="S101" s="13">
        <f>'Uscite dettaglio missioni'!HU101</f>
        <v>127470</v>
      </c>
      <c r="T101" s="13">
        <f>'Uscite dettaglio missioni'!HV101</f>
        <v>62998.39</v>
      </c>
      <c r="U101" s="13">
        <f>'Uscite dettaglio missioni'!HW101</f>
        <v>70200</v>
      </c>
      <c r="V101" s="13">
        <f>'Uscite dettaglio missioni'!HX101</f>
        <v>88815</v>
      </c>
      <c r="W101" s="13">
        <f>'Uscite dettaglio missioni'!HY101</f>
        <v>33763.740000000005</v>
      </c>
      <c r="X101" s="13">
        <f>'Uscite dettaglio missioni'!HZ101</f>
        <v>159732</v>
      </c>
      <c r="Y101" s="13">
        <f>'Uscite dettaglio missioni'!IA101</f>
        <v>288150</v>
      </c>
      <c r="Z101" s="13">
        <f>'Uscite dettaglio missioni'!IB101</f>
        <v>148716.63999999998</v>
      </c>
      <c r="AA101" s="13">
        <f>'Uscite dettaglio missioni'!IC101</f>
        <v>613300</v>
      </c>
      <c r="AB101" s="13">
        <f>'Uscite dettaglio missioni'!ID101</f>
        <v>368300</v>
      </c>
      <c r="AC101" s="13">
        <v>96779.16</v>
      </c>
      <c r="AD101" s="13">
        <f>'Uscite dettaglio missioni'!IG101</f>
        <v>530000</v>
      </c>
      <c r="AE101" s="13">
        <f>'Uscite dettaglio missioni'!II101</f>
        <v>397000</v>
      </c>
      <c r="AF101" s="13">
        <v>96779.16</v>
      </c>
      <c r="AG101" s="13">
        <v>96779.16</v>
      </c>
      <c r="AH101" s="53"/>
    </row>
    <row r="102" spans="1:34" ht="15.75" x14ac:dyDescent="0.25">
      <c r="A102" s="5">
        <v>5104</v>
      </c>
      <c r="B102" s="9" t="s">
        <v>250</v>
      </c>
      <c r="C102" s="13">
        <f>'Uscite dettaglio missioni'!HE102</f>
        <v>15000</v>
      </c>
      <c r="D102" s="13">
        <f>'Uscite dettaglio missioni'!HF102</f>
        <v>15000</v>
      </c>
      <c r="E102" s="13">
        <f>'Uscite dettaglio missioni'!HG102</f>
        <v>0</v>
      </c>
      <c r="F102" s="13">
        <f>'Uscite dettaglio missioni'!HH102</f>
        <v>15000</v>
      </c>
      <c r="G102" s="13">
        <f>'Uscite dettaglio missioni'!HI102</f>
        <v>18000</v>
      </c>
      <c r="H102" s="13">
        <f>'Uscite dettaglio missioni'!HJ102</f>
        <v>12560.4</v>
      </c>
      <c r="I102" s="13">
        <f>'Uscite dettaglio missioni'!HK102</f>
        <v>2700</v>
      </c>
      <c r="J102" s="13">
        <f>'Uscite dettaglio missioni'!HL102</f>
        <v>3857.64</v>
      </c>
      <c r="K102" s="13">
        <f>'Uscite dettaglio missioni'!HM102</f>
        <v>3857.64</v>
      </c>
      <c r="L102" s="13">
        <f>'Uscite dettaglio missioni'!HN102</f>
        <v>2701</v>
      </c>
      <c r="M102" s="13">
        <f>'Uscite dettaglio missioni'!HO102</f>
        <v>2701</v>
      </c>
      <c r="N102" s="13">
        <f>'Uscite dettaglio missioni'!HP102</f>
        <v>2129</v>
      </c>
      <c r="O102" s="13">
        <f>'Uscite dettaglio missioni'!HQ102</f>
        <v>10000</v>
      </c>
      <c r="P102" s="13">
        <f>'Uscite dettaglio missioni'!HR102</f>
        <v>24400</v>
      </c>
      <c r="Q102" s="13">
        <f>'Uscite dettaglio missioni'!HS102</f>
        <v>20852.849999999999</v>
      </c>
      <c r="R102" s="13">
        <f>'Uscite dettaglio missioni'!HT102</f>
        <v>12700</v>
      </c>
      <c r="S102" s="13">
        <f>'Uscite dettaglio missioni'!HU102</f>
        <v>12700</v>
      </c>
      <c r="T102" s="13">
        <f>'Uscite dettaglio missioni'!HV102</f>
        <v>5209.3999999999996</v>
      </c>
      <c r="U102" s="13">
        <f>'Uscite dettaglio missioni'!HW102</f>
        <v>12700</v>
      </c>
      <c r="V102" s="13">
        <f>'Uscite dettaglio missioni'!HX102</f>
        <v>12700</v>
      </c>
      <c r="W102" s="13">
        <f>'Uscite dettaglio missioni'!HY102</f>
        <v>11010.5</v>
      </c>
      <c r="X102" s="13">
        <f>'Uscite dettaglio missioni'!HZ102</f>
        <v>13770</v>
      </c>
      <c r="Y102" s="13">
        <f>'Uscite dettaglio missioni'!IA102</f>
        <v>7450</v>
      </c>
      <c r="Z102" s="13">
        <f>'Uscite dettaglio missioni'!IB102</f>
        <v>8322</v>
      </c>
      <c r="AA102" s="13">
        <f>'Uscite dettaglio missioni'!IC102</f>
        <v>12700</v>
      </c>
      <c r="AB102" s="13">
        <f>'Uscite dettaglio missioni'!ID102</f>
        <v>14700</v>
      </c>
      <c r="AC102" s="13">
        <v>14219.48</v>
      </c>
      <c r="AD102" s="13">
        <f>'Uscite dettaglio missioni'!IG102</f>
        <v>16000</v>
      </c>
      <c r="AE102" s="13">
        <f>'Uscite dettaglio missioni'!II102</f>
        <v>68000</v>
      </c>
      <c r="AF102" s="13">
        <v>14219.48</v>
      </c>
      <c r="AG102" s="13">
        <v>14219.48</v>
      </c>
      <c r="AH102" s="53"/>
    </row>
    <row r="103" spans="1:34" ht="15.75" x14ac:dyDescent="0.25">
      <c r="A103" s="5">
        <v>5105</v>
      </c>
      <c r="B103" s="9"/>
      <c r="C103" s="13">
        <f>'Uscite dettaglio missioni'!HE103</f>
        <v>0</v>
      </c>
      <c r="D103" s="13">
        <f>'Uscite dettaglio missioni'!HF103</f>
        <v>0</v>
      </c>
      <c r="E103" s="13">
        <f>'Uscite dettaglio missioni'!HG103</f>
        <v>0</v>
      </c>
      <c r="F103" s="13">
        <f>'Uscite dettaglio missioni'!HH103</f>
        <v>0</v>
      </c>
      <c r="G103" s="13">
        <f>'Uscite dettaglio missioni'!HI103</f>
        <v>0</v>
      </c>
      <c r="H103" s="13">
        <f>'Uscite dettaglio missioni'!HJ103</f>
        <v>0</v>
      </c>
      <c r="I103" s="13">
        <f>'Uscite dettaglio missioni'!HK103</f>
        <v>0</v>
      </c>
      <c r="J103" s="13">
        <f>'Uscite dettaglio missioni'!HL103</f>
        <v>0</v>
      </c>
      <c r="K103" s="13">
        <f>'Uscite dettaglio missioni'!HM103</f>
        <v>0</v>
      </c>
      <c r="L103" s="13">
        <f>'Uscite dettaglio missioni'!HN103</f>
        <v>0</v>
      </c>
      <c r="M103" s="13">
        <f>'Uscite dettaglio missioni'!HO103</f>
        <v>0</v>
      </c>
      <c r="N103" s="13">
        <f>'Uscite dettaglio missioni'!HP103</f>
        <v>0</v>
      </c>
      <c r="O103" s="13">
        <f>'Uscite dettaglio missioni'!HQ103</f>
        <v>0</v>
      </c>
      <c r="P103" s="13">
        <f>'Uscite dettaglio missioni'!HR103</f>
        <v>0</v>
      </c>
      <c r="Q103" s="13">
        <f>'Uscite dettaglio missioni'!HS103</f>
        <v>0</v>
      </c>
      <c r="R103" s="13">
        <f>'Uscite dettaglio missioni'!HT103</f>
        <v>0</v>
      </c>
      <c r="S103" s="13">
        <f>'Uscite dettaglio missioni'!HU103</f>
        <v>0</v>
      </c>
      <c r="T103" s="13">
        <f>'Uscite dettaglio missioni'!HV103</f>
        <v>0</v>
      </c>
      <c r="U103" s="13">
        <f>'Uscite dettaglio missioni'!HW103</f>
        <v>0</v>
      </c>
      <c r="V103" s="13">
        <f>'Uscite dettaglio missioni'!HX103</f>
        <v>0</v>
      </c>
      <c r="W103" s="13">
        <f>'Uscite dettaglio missioni'!HY103</f>
        <v>0</v>
      </c>
      <c r="X103" s="13">
        <f>'Uscite dettaglio missioni'!HZ103</f>
        <v>0</v>
      </c>
      <c r="Y103" s="13">
        <f>'Uscite dettaglio missioni'!IA103</f>
        <v>0</v>
      </c>
      <c r="Z103" s="13">
        <f>'Uscite dettaglio missioni'!IB103</f>
        <v>906.75</v>
      </c>
      <c r="AA103" s="13">
        <f>'Uscite dettaglio missioni'!IC103</f>
        <v>0</v>
      </c>
      <c r="AB103" s="13">
        <f>'Uscite dettaglio missioni'!ID103</f>
        <v>0</v>
      </c>
      <c r="AC103" s="13">
        <f>'Uscite dettaglio missioni'!IE103</f>
        <v>0</v>
      </c>
      <c r="AD103" s="13">
        <f>'Uscite dettaglio missioni'!IG103</f>
        <v>0</v>
      </c>
      <c r="AE103" s="13">
        <f>'Uscite dettaglio missioni'!II103</f>
        <v>0</v>
      </c>
      <c r="AF103" s="13">
        <f>'Uscite dettaglio missioni'!IH103</f>
        <v>0</v>
      </c>
      <c r="AG103" s="13">
        <f>'Uscite dettaglio missioni'!II103</f>
        <v>0</v>
      </c>
      <c r="AH103" s="53"/>
    </row>
    <row r="104" spans="1:34" ht="15.75" x14ac:dyDescent="0.25">
      <c r="A104" s="5">
        <v>5106</v>
      </c>
      <c r="B104" s="9" t="s">
        <v>60</v>
      </c>
      <c r="C104" s="13">
        <f>'Uscite dettaglio missioni'!HE104</f>
        <v>500</v>
      </c>
      <c r="D104" s="13">
        <f>'Uscite dettaglio missioni'!HF104</f>
        <v>780</v>
      </c>
      <c r="E104" s="13">
        <f>'Uscite dettaglio missioni'!HG104</f>
        <v>336</v>
      </c>
      <c r="F104" s="13">
        <f>'Uscite dettaglio missioni'!HH104</f>
        <v>500</v>
      </c>
      <c r="G104" s="13">
        <f>'Uscite dettaglio missioni'!HI104</f>
        <v>229.36</v>
      </c>
      <c r="H104" s="13">
        <f>'Uscite dettaglio missioni'!HJ104</f>
        <v>229.36</v>
      </c>
      <c r="I104" s="13">
        <f>'Uscite dettaglio missioni'!HK104</f>
        <v>500</v>
      </c>
      <c r="J104" s="13">
        <f>'Uscite dettaglio missioni'!HL104</f>
        <v>596.79999999999995</v>
      </c>
      <c r="K104" s="13">
        <f>'Uscite dettaglio missioni'!HM104</f>
        <v>536.79999999999995</v>
      </c>
      <c r="L104" s="13">
        <f>'Uscite dettaglio missioni'!HN104</f>
        <v>500</v>
      </c>
      <c r="M104" s="13">
        <f>'Uscite dettaglio missioni'!HO104</f>
        <v>519.83999999999992</v>
      </c>
      <c r="N104" s="13">
        <f>'Uscite dettaglio missioni'!HP104</f>
        <v>500</v>
      </c>
      <c r="O104" s="13">
        <f>'Uscite dettaglio missioni'!HQ104</f>
        <v>600</v>
      </c>
      <c r="P104" s="13">
        <f>'Uscite dettaglio missioni'!HR104</f>
        <v>600</v>
      </c>
      <c r="Q104" s="13">
        <f>'Uscite dettaglio missioni'!HS104</f>
        <v>549</v>
      </c>
      <c r="R104" s="13">
        <f>'Uscite dettaglio missioni'!HT104</f>
        <v>600</v>
      </c>
      <c r="S104" s="13">
        <f>'Uscite dettaglio missioni'!HU104</f>
        <v>600</v>
      </c>
      <c r="T104" s="13">
        <f>'Uscite dettaglio missioni'!HV104</f>
        <v>0</v>
      </c>
      <c r="U104" s="13">
        <f>'Uscite dettaglio missioni'!HW104</f>
        <v>600</v>
      </c>
      <c r="V104" s="13">
        <f>'Uscite dettaglio missioni'!HX104</f>
        <v>600</v>
      </c>
      <c r="W104" s="13">
        <f>'Uscite dettaglio missioni'!HY104</f>
        <v>439.2</v>
      </c>
      <c r="X104" s="13">
        <f>'Uscite dettaglio missioni'!HZ104</f>
        <v>600</v>
      </c>
      <c r="Y104" s="13">
        <f>'Uscite dettaglio missioni'!IA104</f>
        <v>512.4</v>
      </c>
      <c r="Z104" s="13">
        <f>'Uscite dettaglio missioni'!IB104</f>
        <v>512.4</v>
      </c>
      <c r="AA104" s="13">
        <f>'Uscite dettaglio missioni'!IC104</f>
        <v>1000</v>
      </c>
      <c r="AB104" s="13">
        <f>'Uscite dettaglio missioni'!ID104</f>
        <v>1000</v>
      </c>
      <c r="AC104" s="13">
        <v>402.6</v>
      </c>
      <c r="AD104" s="13">
        <f>'Uscite dettaglio missioni'!IG104</f>
        <v>1000</v>
      </c>
      <c r="AE104" s="13">
        <f>'Uscite dettaglio missioni'!II104</f>
        <v>1000</v>
      </c>
      <c r="AF104" s="13">
        <v>402.6</v>
      </c>
      <c r="AG104" s="13">
        <v>402.6</v>
      </c>
      <c r="AH104" s="53"/>
    </row>
    <row r="105" spans="1:34" ht="15.75" x14ac:dyDescent="0.25">
      <c r="A105" s="5">
        <v>5149</v>
      </c>
      <c r="B105" s="9" t="s">
        <v>252</v>
      </c>
      <c r="C105" s="13">
        <f>'Uscite dettaglio missioni'!HE105</f>
        <v>0</v>
      </c>
      <c r="D105" s="13">
        <f>'Uscite dettaglio missioni'!HF105</f>
        <v>0</v>
      </c>
      <c r="E105" s="13">
        <f>'Uscite dettaglio missioni'!HG105</f>
        <v>0</v>
      </c>
      <c r="F105" s="13">
        <f>'Uscite dettaglio missioni'!HH105</f>
        <v>0</v>
      </c>
      <c r="G105" s="13">
        <f>'Uscite dettaglio missioni'!HI105</f>
        <v>0</v>
      </c>
      <c r="H105" s="13">
        <f>'Uscite dettaglio missioni'!HJ105</f>
        <v>0</v>
      </c>
      <c r="I105" s="13">
        <f>'Uscite dettaglio missioni'!HK105</f>
        <v>21229.51</v>
      </c>
      <c r="J105" s="13">
        <f>'Uscite dettaglio missioni'!HL105</f>
        <v>0</v>
      </c>
      <c r="K105" s="13">
        <f>'Uscite dettaglio missioni'!HM105</f>
        <v>0</v>
      </c>
      <c r="L105" s="13">
        <f>'Uscite dettaglio missioni'!HN105</f>
        <v>0</v>
      </c>
      <c r="M105" s="13">
        <f>'Uscite dettaglio missioni'!HO105</f>
        <v>0</v>
      </c>
      <c r="N105" s="13">
        <f>'Uscite dettaglio missioni'!HP105</f>
        <v>0</v>
      </c>
      <c r="O105" s="13">
        <f>'Uscite dettaglio missioni'!HQ105</f>
        <v>0</v>
      </c>
      <c r="P105" s="13">
        <f>'Uscite dettaglio missioni'!HR105</f>
        <v>0</v>
      </c>
      <c r="Q105" s="13">
        <f>'Uscite dettaglio missioni'!HS105</f>
        <v>0</v>
      </c>
      <c r="R105" s="13">
        <f>'Uscite dettaglio missioni'!HT105</f>
        <v>0</v>
      </c>
      <c r="S105" s="13">
        <f>'Uscite dettaglio missioni'!HU105</f>
        <v>0</v>
      </c>
      <c r="T105" s="13">
        <f>'Uscite dettaglio missioni'!HV105</f>
        <v>0</v>
      </c>
      <c r="U105" s="13">
        <f>'Uscite dettaglio missioni'!HW105</f>
        <v>0</v>
      </c>
      <c r="V105" s="13">
        <f>'Uscite dettaglio missioni'!HX105</f>
        <v>0</v>
      </c>
      <c r="W105" s="13">
        <f>'Uscite dettaglio missioni'!HY105</f>
        <v>0</v>
      </c>
      <c r="X105" s="13">
        <f>'Uscite dettaglio missioni'!HZ105</f>
        <v>0</v>
      </c>
      <c r="Y105" s="13">
        <f>'Uscite dettaglio missioni'!IA105</f>
        <v>0</v>
      </c>
      <c r="Z105" s="13">
        <f>'Uscite dettaglio missioni'!IB105</f>
        <v>0</v>
      </c>
      <c r="AA105" s="13">
        <f>'Uscite dettaglio missioni'!IC105</f>
        <v>0</v>
      </c>
      <c r="AB105" s="13">
        <f>'Uscite dettaglio missioni'!ID105</f>
        <v>0</v>
      </c>
      <c r="AC105" s="13">
        <f>'Uscite dettaglio missioni'!IE105</f>
        <v>0</v>
      </c>
      <c r="AD105" s="13">
        <f>'Uscite dettaglio missioni'!IG105</f>
        <v>0</v>
      </c>
      <c r="AE105" s="13">
        <f>'Uscite dettaglio missioni'!II105</f>
        <v>0</v>
      </c>
      <c r="AF105" s="13">
        <f>'Uscite dettaglio missioni'!IH105</f>
        <v>0</v>
      </c>
      <c r="AG105" s="13">
        <f>'Uscite dettaglio missioni'!II105</f>
        <v>0</v>
      </c>
      <c r="AH105" s="53"/>
    </row>
    <row r="106" spans="1:34" ht="15.75" x14ac:dyDescent="0.25">
      <c r="A106" s="5">
        <v>5151</v>
      </c>
      <c r="B106" s="9" t="s">
        <v>61</v>
      </c>
      <c r="C106" s="13">
        <f>'Uscite dettaglio missioni'!HE106</f>
        <v>1520000</v>
      </c>
      <c r="D106" s="13">
        <f>'Uscite dettaglio missioni'!HF106</f>
        <v>20000</v>
      </c>
      <c r="E106" s="13">
        <f>'Uscite dettaglio missioni'!HG106</f>
        <v>8001.25</v>
      </c>
      <c r="F106" s="13">
        <f>'Uscite dettaglio missioni'!HH106</f>
        <v>17000</v>
      </c>
      <c r="G106" s="13">
        <f>'Uscite dettaglio missioni'!HI106</f>
        <v>14000</v>
      </c>
      <c r="H106" s="13">
        <f>'Uscite dettaglio missioni'!HJ106</f>
        <v>10930</v>
      </c>
      <c r="I106" s="13">
        <f>'Uscite dettaglio missioni'!HK106</f>
        <v>0</v>
      </c>
      <c r="J106" s="13">
        <f>'Uscite dettaglio missioni'!HL106</f>
        <v>12054.1</v>
      </c>
      <c r="K106" s="13">
        <f>'Uscite dettaglio missioni'!HM106</f>
        <v>6675</v>
      </c>
      <c r="L106" s="13">
        <f>'Uscite dettaglio missioni'!HN106</f>
        <v>9000</v>
      </c>
      <c r="M106" s="13">
        <f>'Uscite dettaglio missioni'!HO106</f>
        <v>9000</v>
      </c>
      <c r="N106" s="13">
        <f>'Uscite dettaglio missioni'!HP106</f>
        <v>3697.5</v>
      </c>
      <c r="O106" s="13">
        <f>'Uscite dettaglio missioni'!HQ106</f>
        <v>10000</v>
      </c>
      <c r="P106" s="13">
        <f>'Uscite dettaglio missioni'!HR106</f>
        <v>26500</v>
      </c>
      <c r="Q106" s="13">
        <f>'Uscite dettaglio missioni'!HS106</f>
        <v>2422.5</v>
      </c>
      <c r="R106" s="13">
        <f>'Uscite dettaglio missioni'!HT106</f>
        <v>10000</v>
      </c>
      <c r="S106" s="13">
        <f>'Uscite dettaglio missioni'!HU106</f>
        <v>10000</v>
      </c>
      <c r="T106" s="13">
        <f>'Uscite dettaglio missioni'!HV106</f>
        <v>2524</v>
      </c>
      <c r="U106" s="13">
        <f>'Uscite dettaglio missioni'!HW106</f>
        <v>8000</v>
      </c>
      <c r="V106" s="13">
        <f>'Uscite dettaglio missioni'!HX106</f>
        <v>8000</v>
      </c>
      <c r="W106" s="13">
        <f>'Uscite dettaglio missioni'!HY106</f>
        <v>1530</v>
      </c>
      <c r="X106" s="13">
        <f>'Uscite dettaglio missioni'!HZ106</f>
        <v>8000</v>
      </c>
      <c r="Y106" s="13">
        <f>'Uscite dettaglio missioni'!IA106</f>
        <v>4000</v>
      </c>
      <c r="Z106" s="13">
        <f>'Uscite dettaglio missioni'!IB106</f>
        <v>1020</v>
      </c>
      <c r="AA106" s="13">
        <f>'Uscite dettaglio missioni'!IC106</f>
        <v>3000</v>
      </c>
      <c r="AB106" s="13">
        <f>'Uscite dettaglio missioni'!ID106</f>
        <v>255</v>
      </c>
      <c r="AC106" s="13">
        <v>255</v>
      </c>
      <c r="AD106" s="13">
        <f>'Uscite dettaglio missioni'!IG106</f>
        <v>2000</v>
      </c>
      <c r="AE106" s="13">
        <f>'Uscite dettaglio missioni'!II106</f>
        <v>2000</v>
      </c>
      <c r="AF106" s="13">
        <v>255</v>
      </c>
      <c r="AG106" s="13">
        <v>255</v>
      </c>
      <c r="AH106" s="53"/>
    </row>
    <row r="107" spans="1:34" ht="15.75" x14ac:dyDescent="0.25">
      <c r="A107" s="5">
        <v>5152</v>
      </c>
      <c r="B107" s="9" t="s">
        <v>62</v>
      </c>
      <c r="C107" s="13">
        <f>'Uscite dettaglio missioni'!HE107</f>
        <v>40000</v>
      </c>
      <c r="D107" s="13">
        <f>'Uscite dettaglio missioni'!HF107</f>
        <v>40000</v>
      </c>
      <c r="E107" s="13">
        <f>'Uscite dettaglio missioni'!HG107</f>
        <v>13329.72</v>
      </c>
      <c r="F107" s="13">
        <f>'Uscite dettaglio missioni'!HH107</f>
        <v>40000</v>
      </c>
      <c r="G107" s="13">
        <f>'Uscite dettaglio missioni'!HI107</f>
        <v>2000</v>
      </c>
      <c r="H107" s="13">
        <f>'Uscite dettaglio missioni'!HJ107</f>
        <v>0</v>
      </c>
      <c r="I107" s="13">
        <f>'Uscite dettaglio missioni'!HK107</f>
        <v>40000</v>
      </c>
      <c r="J107" s="13">
        <f>'Uscite dettaglio missioni'!HL107</f>
        <v>39978.01</v>
      </c>
      <c r="K107" s="13">
        <f>'Uscite dettaglio missioni'!HM107</f>
        <v>10981.9</v>
      </c>
      <c r="L107" s="13">
        <f>'Uscite dettaglio missioni'!HN107</f>
        <v>15000</v>
      </c>
      <c r="M107" s="13">
        <f>'Uscite dettaglio missioni'!HO107</f>
        <v>15000</v>
      </c>
      <c r="N107" s="13">
        <f>'Uscite dettaglio missioni'!HP107</f>
        <v>159</v>
      </c>
      <c r="O107" s="13">
        <f>'Uscite dettaglio missioni'!HQ107</f>
        <v>20000</v>
      </c>
      <c r="P107" s="13">
        <f>'Uscite dettaglio missioni'!HR107</f>
        <v>20000</v>
      </c>
      <c r="Q107" s="13">
        <f>'Uscite dettaglio missioni'!HS107</f>
        <v>5149.4400000000005</v>
      </c>
      <c r="R107" s="13">
        <f>'Uscite dettaglio missioni'!HT107</f>
        <v>20000</v>
      </c>
      <c r="S107" s="13">
        <f>'Uscite dettaglio missioni'!HU107</f>
        <v>20000</v>
      </c>
      <c r="T107" s="13">
        <f>'Uscite dettaglio missioni'!HV107</f>
        <v>15814.41</v>
      </c>
      <c r="U107" s="13">
        <f>'Uscite dettaglio missioni'!HW107</f>
        <v>20000</v>
      </c>
      <c r="V107" s="13">
        <f>'Uscite dettaglio missioni'!HX107</f>
        <v>20000</v>
      </c>
      <c r="W107" s="13">
        <f>'Uscite dettaglio missioni'!HY107</f>
        <v>11043.02</v>
      </c>
      <c r="X107" s="13">
        <f>'Uscite dettaglio missioni'!HZ107</f>
        <v>30000</v>
      </c>
      <c r="Y107" s="13">
        <f>'Uscite dettaglio missioni'!IA107</f>
        <v>35400</v>
      </c>
      <c r="Z107" s="13">
        <f>'Uscite dettaglio missioni'!IB107</f>
        <v>20341.62</v>
      </c>
      <c r="AA107" s="13">
        <f>'Uscite dettaglio missioni'!IC107</f>
        <v>30000</v>
      </c>
      <c r="AB107" s="13">
        <f>'Uscite dettaglio missioni'!ID107</f>
        <v>20000</v>
      </c>
      <c r="AC107" s="13">
        <v>14725.24</v>
      </c>
      <c r="AD107" s="13">
        <f>'Uscite dettaglio missioni'!IG107</f>
        <v>20802</v>
      </c>
      <c r="AE107" s="13">
        <f>'Uscite dettaglio missioni'!II107</f>
        <v>19000</v>
      </c>
      <c r="AF107" s="13">
        <v>14725.24</v>
      </c>
      <c r="AG107" s="13">
        <v>14725.24</v>
      </c>
      <c r="AH107" s="53"/>
    </row>
    <row r="108" spans="1:34" ht="15.75" x14ac:dyDescent="0.25">
      <c r="A108" s="5">
        <v>5155</v>
      </c>
      <c r="B108" s="9" t="s">
        <v>63</v>
      </c>
      <c r="C108" s="13">
        <f>'Uscite dettaglio missioni'!HE108</f>
        <v>50000</v>
      </c>
      <c r="D108" s="13">
        <f>'Uscite dettaglio missioni'!HF108</f>
        <v>57930</v>
      </c>
      <c r="E108" s="13">
        <f>'Uscite dettaglio missioni'!HG108</f>
        <v>25382.38</v>
      </c>
      <c r="F108" s="13">
        <f>'Uscite dettaglio missioni'!HH108</f>
        <v>50000</v>
      </c>
      <c r="G108" s="13">
        <f>'Uscite dettaglio missioni'!HI108</f>
        <v>25400</v>
      </c>
      <c r="H108" s="13">
        <f>'Uscite dettaglio missioni'!HJ108</f>
        <v>1939.91</v>
      </c>
      <c r="I108" s="13">
        <f>'Uscite dettaglio missioni'!HK108</f>
        <v>49999.989999999991</v>
      </c>
      <c r="J108" s="13">
        <f>'Uscite dettaglio missioni'!HL108</f>
        <v>13720</v>
      </c>
      <c r="K108" s="13">
        <f>'Uscite dettaglio missioni'!HM108</f>
        <v>183</v>
      </c>
      <c r="L108" s="13">
        <f>'Uscite dettaglio missioni'!HN108</f>
        <v>13000</v>
      </c>
      <c r="M108" s="13">
        <f>'Uscite dettaglio missioni'!HO108</f>
        <v>13000</v>
      </c>
      <c r="N108" s="13">
        <f>'Uscite dettaglio missioni'!HP108</f>
        <v>0</v>
      </c>
      <c r="O108" s="13">
        <f>'Uscite dettaglio missioni'!HQ108</f>
        <v>15000</v>
      </c>
      <c r="P108" s="13">
        <f>'Uscite dettaglio missioni'!HR108</f>
        <v>15000</v>
      </c>
      <c r="Q108" s="13">
        <f>'Uscite dettaglio missioni'!HS108</f>
        <v>15586.720000000001</v>
      </c>
      <c r="R108" s="13">
        <f>'Uscite dettaglio missioni'!HT108</f>
        <v>30000</v>
      </c>
      <c r="S108" s="13">
        <f>'Uscite dettaglio missioni'!HU108</f>
        <v>81185.64</v>
      </c>
      <c r="T108" s="13">
        <f>'Uscite dettaglio missioni'!HV108</f>
        <v>53549.440000000002</v>
      </c>
      <c r="U108" s="13">
        <f>'Uscite dettaglio missioni'!HW108</f>
        <v>30002</v>
      </c>
      <c r="V108" s="13">
        <f>'Uscite dettaglio missioni'!HX108</f>
        <v>20707</v>
      </c>
      <c r="W108" s="13">
        <f>'Uscite dettaglio missioni'!HY108</f>
        <v>11083.7</v>
      </c>
      <c r="X108" s="13">
        <f>'Uscite dettaglio missioni'!HZ108</f>
        <v>19850</v>
      </c>
      <c r="Y108" s="13">
        <f>'Uscite dettaglio missioni'!IA108</f>
        <v>8900</v>
      </c>
      <c r="Z108" s="13">
        <f>'Uscite dettaglio missioni'!IB108</f>
        <v>0</v>
      </c>
      <c r="AA108" s="13">
        <f>'Uscite dettaglio missioni'!IC108</f>
        <v>4000</v>
      </c>
      <c r="AB108" s="13">
        <f>'Uscite dettaglio missioni'!ID108</f>
        <v>488</v>
      </c>
      <c r="AC108" s="13">
        <v>488</v>
      </c>
      <c r="AD108" s="13">
        <f>'Uscite dettaglio missioni'!IG108</f>
        <v>3500</v>
      </c>
      <c r="AE108" s="13">
        <f>'Uscite dettaglio missioni'!II108</f>
        <v>3500</v>
      </c>
      <c r="AF108" s="13">
        <v>488</v>
      </c>
      <c r="AG108" s="13">
        <v>488</v>
      </c>
      <c r="AH108" s="53"/>
    </row>
    <row r="109" spans="1:34" ht="15.75" x14ac:dyDescent="0.25">
      <c r="A109" s="5">
        <v>5157</v>
      </c>
      <c r="B109" s="9" t="s">
        <v>262</v>
      </c>
      <c r="C109" s="13">
        <f>'Uscite dettaglio missioni'!HE109</f>
        <v>0</v>
      </c>
      <c r="D109" s="13">
        <f>'Uscite dettaglio missioni'!HF109</f>
        <v>0</v>
      </c>
      <c r="E109" s="13">
        <f>'Uscite dettaglio missioni'!HG109</f>
        <v>0</v>
      </c>
      <c r="F109" s="13">
        <f>'Uscite dettaglio missioni'!HH109</f>
        <v>0</v>
      </c>
      <c r="G109" s="13">
        <f>'Uscite dettaglio missioni'!HI109</f>
        <v>0</v>
      </c>
      <c r="H109" s="13">
        <f>'Uscite dettaglio missioni'!HJ109</f>
        <v>0</v>
      </c>
      <c r="I109" s="13">
        <f>'Uscite dettaglio missioni'!HK109</f>
        <v>0</v>
      </c>
      <c r="J109" s="13">
        <f>'Uscite dettaglio missioni'!HL109</f>
        <v>0</v>
      </c>
      <c r="K109" s="13">
        <f>'Uscite dettaglio missioni'!HM109</f>
        <v>0</v>
      </c>
      <c r="L109" s="13">
        <f>'Uscite dettaglio missioni'!HN109</f>
        <v>0</v>
      </c>
      <c r="M109" s="13">
        <f>'Uscite dettaglio missioni'!HO109</f>
        <v>0</v>
      </c>
      <c r="N109" s="13">
        <f>'Uscite dettaglio missioni'!HP109</f>
        <v>0</v>
      </c>
      <c r="O109" s="13">
        <f>'Uscite dettaglio missioni'!HQ109</f>
        <v>0</v>
      </c>
      <c r="P109" s="13">
        <f>'Uscite dettaglio missioni'!HR109</f>
        <v>0</v>
      </c>
      <c r="Q109" s="13">
        <f>'Uscite dettaglio missioni'!HS109</f>
        <v>0</v>
      </c>
      <c r="R109" s="13">
        <f>'Uscite dettaglio missioni'!HT109</f>
        <v>0</v>
      </c>
      <c r="S109" s="13">
        <f>'Uscite dettaglio missioni'!HU109</f>
        <v>0</v>
      </c>
      <c r="T109" s="13">
        <f>'Uscite dettaglio missioni'!HV109</f>
        <v>0</v>
      </c>
      <c r="U109" s="13">
        <f>'Uscite dettaglio missioni'!HW109</f>
        <v>0</v>
      </c>
      <c r="V109" s="13">
        <f>'Uscite dettaglio missioni'!HX109</f>
        <v>664.9</v>
      </c>
      <c r="W109" s="13">
        <f>'Uscite dettaglio missioni'!HY109</f>
        <v>664.9</v>
      </c>
      <c r="X109" s="13">
        <f>'Uscite dettaglio missioni'!HZ109</f>
        <v>0</v>
      </c>
      <c r="Y109" s="13">
        <f>'Uscite dettaglio missioni'!IA109</f>
        <v>0</v>
      </c>
      <c r="Z109" s="13">
        <f>'Uscite dettaglio missioni'!IB109</f>
        <v>0</v>
      </c>
      <c r="AA109" s="13">
        <f>'Uscite dettaglio missioni'!IC109</f>
        <v>0</v>
      </c>
      <c r="AB109" s="13">
        <f>'Uscite dettaglio missioni'!ID109</f>
        <v>0</v>
      </c>
      <c r="AC109" s="13">
        <f>'Uscite dettaglio missioni'!IE109</f>
        <v>0</v>
      </c>
      <c r="AD109" s="13">
        <f>'Uscite dettaglio missioni'!IG109</f>
        <v>0</v>
      </c>
      <c r="AE109" s="13">
        <f>'Uscite dettaglio missioni'!II109</f>
        <v>0</v>
      </c>
      <c r="AF109" s="13">
        <f>'Uscite dettaglio missioni'!IH109</f>
        <v>0</v>
      </c>
      <c r="AG109" s="13">
        <f>'Uscite dettaglio missioni'!II109</f>
        <v>0</v>
      </c>
      <c r="AH109" s="53"/>
    </row>
    <row r="110" spans="1:34" ht="15.75" x14ac:dyDescent="0.25">
      <c r="A110" s="5">
        <v>5199</v>
      </c>
      <c r="B110" s="9" t="s">
        <v>64</v>
      </c>
      <c r="C110" s="13">
        <f>'Uscite dettaglio missioni'!HE110</f>
        <v>571500</v>
      </c>
      <c r="D110" s="13">
        <f>'Uscite dettaglio missioni'!HF110</f>
        <v>448560.19</v>
      </c>
      <c r="E110" s="13">
        <f>'Uscite dettaglio missioni'!HG110</f>
        <v>87233.09</v>
      </c>
      <c r="F110" s="13">
        <f>'Uscite dettaglio missioni'!HH110</f>
        <v>79500</v>
      </c>
      <c r="G110" s="13">
        <f>'Uscite dettaglio missioni'!HI110</f>
        <v>575000</v>
      </c>
      <c r="H110" s="13">
        <f>'Uscite dettaglio missioni'!HJ110</f>
        <v>558008.92000000004</v>
      </c>
      <c r="I110" s="13">
        <f>'Uscite dettaglio missioni'!HK110</f>
        <v>78000</v>
      </c>
      <c r="J110" s="13">
        <f>'Uscite dettaglio missioni'!HL110</f>
        <v>81500</v>
      </c>
      <c r="K110" s="13">
        <f>'Uscite dettaglio missioni'!HM110</f>
        <v>75920</v>
      </c>
      <c r="L110" s="13">
        <f>'Uscite dettaglio missioni'!HN110</f>
        <v>24340</v>
      </c>
      <c r="M110" s="13">
        <f>'Uscite dettaglio missioni'!HO110</f>
        <v>55922.559999999998</v>
      </c>
      <c r="N110" s="13">
        <f>'Uscite dettaglio missioni'!HP110</f>
        <v>53906.559999999998</v>
      </c>
      <c r="O110" s="13">
        <f>'Uscite dettaglio missioni'!HQ110</f>
        <v>2500</v>
      </c>
      <c r="P110" s="13">
        <f>'Uscite dettaglio missioni'!HR110</f>
        <v>2500</v>
      </c>
      <c r="Q110" s="13">
        <f>'Uscite dettaglio missioni'!HS110</f>
        <v>1090</v>
      </c>
      <c r="R110" s="13">
        <f>'Uscite dettaglio missioni'!HT110</f>
        <v>13500</v>
      </c>
      <c r="S110" s="13">
        <f>'Uscite dettaglio missioni'!HU110</f>
        <v>12343.9</v>
      </c>
      <c r="T110" s="13">
        <f>'Uscite dettaglio missioni'!HV110</f>
        <v>2835</v>
      </c>
      <c r="U110" s="13">
        <f>'Uscite dettaglio missioni'!HW110</f>
        <v>21840</v>
      </c>
      <c r="V110" s="13">
        <f>'Uscite dettaglio missioni'!HX110</f>
        <v>19628.599999999999</v>
      </c>
      <c r="W110" s="13">
        <f>'Uscite dettaglio missioni'!HY110</f>
        <v>16569.599999999999</v>
      </c>
      <c r="X110" s="13">
        <f>'Uscite dettaglio missioni'!HZ110</f>
        <v>25490</v>
      </c>
      <c r="Y110" s="13">
        <f>'Uscite dettaglio missioni'!IA110</f>
        <v>17490</v>
      </c>
      <c r="Z110" s="13">
        <f>'Uscite dettaglio missioni'!IB110</f>
        <v>20769.2</v>
      </c>
      <c r="AA110" s="13">
        <f>'Uscite dettaglio missioni'!IC110</f>
        <v>9880</v>
      </c>
      <c r="AB110" s="13">
        <f>'Uscite dettaglio missioni'!ID110</f>
        <v>23490</v>
      </c>
      <c r="AC110" s="13">
        <v>19127</v>
      </c>
      <c r="AD110" s="13">
        <f>'Uscite dettaglio missioni'!IG110</f>
        <v>20500</v>
      </c>
      <c r="AE110" s="13">
        <f>'Uscite dettaglio missioni'!II110</f>
        <v>16500</v>
      </c>
      <c r="AF110" s="13">
        <v>19127</v>
      </c>
      <c r="AG110" s="13">
        <v>19127</v>
      </c>
      <c r="AH110" s="53"/>
    </row>
    <row r="111" spans="1:34" ht="15" customHeight="1" x14ac:dyDescent="0.25">
      <c r="A111" s="5">
        <v>52</v>
      </c>
      <c r="B111" s="8" t="s">
        <v>263</v>
      </c>
      <c r="C111" s="12">
        <f>'Uscite dettaglio missioni'!HE111</f>
        <v>0</v>
      </c>
      <c r="D111" s="12">
        <f>'Uscite dettaglio missioni'!HF111</f>
        <v>0</v>
      </c>
      <c r="E111" s="12">
        <f>'Uscite dettaglio missioni'!HG111</f>
        <v>0</v>
      </c>
      <c r="F111" s="12">
        <f>'Uscite dettaglio missioni'!HH111</f>
        <v>0</v>
      </c>
      <c r="G111" s="12">
        <f>'Uscite dettaglio missioni'!HI111</f>
        <v>70000</v>
      </c>
      <c r="H111" s="12">
        <f>'Uscite dettaglio missioni'!HJ111</f>
        <v>70000</v>
      </c>
      <c r="I111" s="12">
        <f>'Uscite dettaglio missioni'!HK111</f>
        <v>0</v>
      </c>
      <c r="J111" s="12">
        <f>'Uscite dettaglio missioni'!HL111</f>
        <v>0</v>
      </c>
      <c r="K111" s="12">
        <f>'Uscite dettaglio missioni'!HM111</f>
        <v>0</v>
      </c>
      <c r="L111" s="12">
        <f>'Uscite dettaglio missioni'!HN111</f>
        <v>0</v>
      </c>
      <c r="M111" s="12">
        <f>'Uscite dettaglio missioni'!HO111</f>
        <v>0</v>
      </c>
      <c r="N111" s="12">
        <f>'Uscite dettaglio missioni'!HP111</f>
        <v>0</v>
      </c>
      <c r="O111" s="12">
        <f>'Uscite dettaglio missioni'!HQ111</f>
        <v>0</v>
      </c>
      <c r="P111" s="12">
        <f>'Uscite dettaglio missioni'!HR111</f>
        <v>10000</v>
      </c>
      <c r="Q111" s="12">
        <f>'Uscite dettaglio missioni'!HS111</f>
        <v>10000</v>
      </c>
      <c r="R111" s="12">
        <f>'Uscite dettaglio missioni'!HT111</f>
        <v>0</v>
      </c>
      <c r="S111" s="12">
        <f>'Uscite dettaglio missioni'!HU111</f>
        <v>126270</v>
      </c>
      <c r="T111" s="12">
        <f>'Uscite dettaglio missioni'!HV111</f>
        <v>16100.43</v>
      </c>
      <c r="U111" s="12">
        <f>'Uscite dettaglio missioni'!HW111</f>
        <v>0</v>
      </c>
      <c r="V111" s="12">
        <f>'Uscite dettaglio missioni'!HX111</f>
        <v>0</v>
      </c>
      <c r="W111" s="12">
        <f>'Uscite dettaglio missioni'!HY111</f>
        <v>0</v>
      </c>
      <c r="X111" s="12">
        <f>'Uscite dettaglio missioni'!HZ111</f>
        <v>0</v>
      </c>
      <c r="Y111" s="12">
        <f>'Uscite dettaglio missioni'!IA111</f>
        <v>0</v>
      </c>
      <c r="Z111" s="12">
        <f>'Uscite dettaglio missioni'!IB111</f>
        <v>0</v>
      </c>
      <c r="AA111" s="12">
        <f>'Uscite dettaglio missioni'!IC111</f>
        <v>0</v>
      </c>
      <c r="AB111" s="12">
        <f>'Uscite dettaglio missioni'!ID111</f>
        <v>0</v>
      </c>
      <c r="AC111" s="12">
        <f>'Uscite dettaglio missioni'!IE111</f>
        <v>0</v>
      </c>
      <c r="AD111" s="12">
        <f>'Uscite dettaglio missioni'!IG111</f>
        <v>0</v>
      </c>
      <c r="AE111" s="12">
        <f>'Uscite dettaglio missioni'!II111</f>
        <v>2000000</v>
      </c>
      <c r="AF111" s="12">
        <f>'Uscite dettaglio missioni'!IH111</f>
        <v>4698.24</v>
      </c>
      <c r="AG111" s="12">
        <f>'Uscite dettaglio missioni'!II111</f>
        <v>2000000</v>
      </c>
      <c r="AH111" s="53"/>
    </row>
    <row r="112" spans="1:34" ht="15.75" x14ac:dyDescent="0.25">
      <c r="A112" s="5">
        <v>5201</v>
      </c>
      <c r="B112" s="9" t="s">
        <v>249</v>
      </c>
      <c r="C112" s="13">
        <f>'Uscite dettaglio missioni'!HE112</f>
        <v>0</v>
      </c>
      <c r="D112" s="13">
        <f>'Uscite dettaglio missioni'!HF112</f>
        <v>0</v>
      </c>
      <c r="E112" s="13">
        <f>'Uscite dettaglio missioni'!HG112</f>
        <v>0</v>
      </c>
      <c r="F112" s="13">
        <f>'Uscite dettaglio missioni'!HH112</f>
        <v>0</v>
      </c>
      <c r="G112" s="13">
        <f>'Uscite dettaglio missioni'!HI112</f>
        <v>70000</v>
      </c>
      <c r="H112" s="13">
        <f>'Uscite dettaglio missioni'!HJ112</f>
        <v>70000</v>
      </c>
      <c r="I112" s="13">
        <f>'Uscite dettaglio missioni'!HK112</f>
        <v>0</v>
      </c>
      <c r="J112" s="13">
        <f>'Uscite dettaglio missioni'!HL112</f>
        <v>0</v>
      </c>
      <c r="K112" s="13">
        <f>'Uscite dettaglio missioni'!HM112</f>
        <v>0</v>
      </c>
      <c r="L112" s="13">
        <f>'Uscite dettaglio missioni'!HN112</f>
        <v>0</v>
      </c>
      <c r="M112" s="13">
        <f>'Uscite dettaglio missioni'!HO112</f>
        <v>0</v>
      </c>
      <c r="N112" s="13">
        <f>'Uscite dettaglio missioni'!HP112</f>
        <v>0</v>
      </c>
      <c r="O112" s="13">
        <f>'Uscite dettaglio missioni'!HQ112</f>
        <v>0</v>
      </c>
      <c r="P112" s="13">
        <f>'Uscite dettaglio missioni'!HR112</f>
        <v>0</v>
      </c>
      <c r="Q112" s="13">
        <f>'Uscite dettaglio missioni'!HS112</f>
        <v>0</v>
      </c>
      <c r="R112" s="13">
        <f>'Uscite dettaglio missioni'!HT112</f>
        <v>0</v>
      </c>
      <c r="S112" s="13">
        <f>'Uscite dettaglio missioni'!HU112</f>
        <v>6170</v>
      </c>
      <c r="T112" s="13">
        <f>'Uscite dettaglio missioni'!HV112</f>
        <v>6169.05</v>
      </c>
      <c r="U112" s="13">
        <f>'Uscite dettaglio missioni'!HW112</f>
        <v>0</v>
      </c>
      <c r="V112" s="13">
        <f>'Uscite dettaglio missioni'!HX112</f>
        <v>0</v>
      </c>
      <c r="W112" s="13">
        <f>'Uscite dettaglio missioni'!HY112</f>
        <v>0</v>
      </c>
      <c r="X112" s="13">
        <f>'Uscite dettaglio missioni'!HZ112</f>
        <v>0</v>
      </c>
      <c r="Y112" s="13">
        <f>'Uscite dettaglio missioni'!IA112</f>
        <v>0</v>
      </c>
      <c r="Z112" s="13">
        <f>'Uscite dettaglio missioni'!IB112</f>
        <v>0</v>
      </c>
      <c r="AA112" s="13">
        <f>'Uscite dettaglio missioni'!IC112</f>
        <v>0</v>
      </c>
      <c r="AB112" s="13">
        <f>'Uscite dettaglio missioni'!ID112</f>
        <v>0</v>
      </c>
      <c r="AC112" s="13">
        <f>'Uscite dettaglio missioni'!IE112</f>
        <v>0</v>
      </c>
      <c r="AD112" s="13">
        <f>'Uscite dettaglio missioni'!IG112</f>
        <v>0</v>
      </c>
      <c r="AE112" s="13">
        <f>'Uscite dettaglio missioni'!II112</f>
        <v>0</v>
      </c>
      <c r="AF112" s="13">
        <f>'Uscite dettaglio missioni'!IH112</f>
        <v>0</v>
      </c>
      <c r="AG112" s="13">
        <f>'Uscite dettaglio missioni'!II112</f>
        <v>0</v>
      </c>
      <c r="AH112" s="53"/>
    </row>
    <row r="113" spans="1:34" ht="15.75" x14ac:dyDescent="0.25">
      <c r="A113" s="5">
        <v>5203</v>
      </c>
      <c r="B113" s="9" t="s">
        <v>391</v>
      </c>
      <c r="C113" s="13">
        <f>'Uscite dettaglio missioni'!HE113</f>
        <v>0</v>
      </c>
      <c r="D113" s="13">
        <f>'Uscite dettaglio missioni'!HF113</f>
        <v>0</v>
      </c>
      <c r="E113" s="13">
        <f>'Uscite dettaglio missioni'!HG113</f>
        <v>0</v>
      </c>
      <c r="F113" s="13">
        <f>'Uscite dettaglio missioni'!HH113</f>
        <v>0</v>
      </c>
      <c r="G113" s="13">
        <f>'Uscite dettaglio missioni'!HI113</f>
        <v>0</v>
      </c>
      <c r="H113" s="13">
        <f>'Uscite dettaglio missioni'!HJ113</f>
        <v>0</v>
      </c>
      <c r="I113" s="13">
        <f>'Uscite dettaglio missioni'!HK113</f>
        <v>0</v>
      </c>
      <c r="J113" s="13">
        <f>'Uscite dettaglio missioni'!HL113</f>
        <v>0</v>
      </c>
      <c r="K113" s="13">
        <f>'Uscite dettaglio missioni'!HM113</f>
        <v>0</v>
      </c>
      <c r="L113" s="13">
        <f>'Uscite dettaglio missioni'!HN113</f>
        <v>0</v>
      </c>
      <c r="M113" s="13">
        <f>'Uscite dettaglio missioni'!HO113</f>
        <v>0</v>
      </c>
      <c r="N113" s="13">
        <f>'Uscite dettaglio missioni'!HP113</f>
        <v>0</v>
      </c>
      <c r="O113" s="13">
        <f>'Uscite dettaglio missioni'!HQ113</f>
        <v>0</v>
      </c>
      <c r="P113" s="13">
        <f>'Uscite dettaglio missioni'!HR113</f>
        <v>10000</v>
      </c>
      <c r="Q113" s="13">
        <f>'Uscite dettaglio missioni'!HS113</f>
        <v>10000</v>
      </c>
      <c r="R113" s="13">
        <f>'Uscite dettaglio missioni'!HT113</f>
        <v>0</v>
      </c>
      <c r="S113" s="13">
        <f>'Uscite dettaglio missioni'!HU113</f>
        <v>120100</v>
      </c>
      <c r="T113" s="13">
        <f>'Uscite dettaglio missioni'!HV113</f>
        <v>9931.3799999999992</v>
      </c>
      <c r="U113" s="13">
        <f>'Uscite dettaglio missioni'!HW113</f>
        <v>0</v>
      </c>
      <c r="V113" s="13">
        <f>'Uscite dettaglio missioni'!HX113</f>
        <v>0</v>
      </c>
      <c r="W113" s="13">
        <f>'Uscite dettaglio missioni'!HY113</f>
        <v>0</v>
      </c>
      <c r="X113" s="13">
        <f>'Uscite dettaglio missioni'!HZ113</f>
        <v>0</v>
      </c>
      <c r="Y113" s="13">
        <f>'Uscite dettaglio missioni'!IA113</f>
        <v>0</v>
      </c>
      <c r="Z113" s="13">
        <f>'Uscite dettaglio missioni'!IB113</f>
        <v>0</v>
      </c>
      <c r="AA113" s="13">
        <f>'Uscite dettaglio missioni'!IC113</f>
        <v>0</v>
      </c>
      <c r="AB113" s="13">
        <f>'Uscite dettaglio missioni'!ID113</f>
        <v>0</v>
      </c>
      <c r="AC113" s="13">
        <f>'Uscite dettaglio missioni'!IE113</f>
        <v>0</v>
      </c>
      <c r="AD113" s="13">
        <f>'Uscite dettaglio missioni'!IG113</f>
        <v>0</v>
      </c>
      <c r="AE113" s="13">
        <f>'Uscite dettaglio missioni'!II113</f>
        <v>2000000</v>
      </c>
      <c r="AF113" s="13">
        <f>'Uscite dettaglio missioni'!IH113</f>
        <v>4698.24</v>
      </c>
      <c r="AG113" s="13">
        <f>'Uscite dettaglio missioni'!II113</f>
        <v>2000000</v>
      </c>
      <c r="AH113" s="53"/>
    </row>
    <row r="114" spans="1:34" ht="20.100000000000001" customHeight="1" x14ac:dyDescent="0.25">
      <c r="A114" s="5">
        <v>6</v>
      </c>
      <c r="B114" s="7" t="s">
        <v>97</v>
      </c>
      <c r="C114" s="11">
        <f>'Uscite dettaglio missioni'!HE114</f>
        <v>350000</v>
      </c>
      <c r="D114" s="11">
        <f>'Uscite dettaglio missioni'!HF114</f>
        <v>1886575.33</v>
      </c>
      <c r="E114" s="11">
        <f>'Uscite dettaglio missioni'!HG114</f>
        <v>1270132.48</v>
      </c>
      <c r="F114" s="11">
        <f>'Uscite dettaglio missioni'!HH114</f>
        <v>160960</v>
      </c>
      <c r="G114" s="11">
        <f>'Uscite dettaglio missioni'!HI114</f>
        <v>145960</v>
      </c>
      <c r="H114" s="11">
        <f>'Uscite dettaglio missioni'!HJ114</f>
        <v>150295.15000000002</v>
      </c>
      <c r="I114" s="11">
        <f>'Uscite dettaglio missioni'!HK114</f>
        <v>152944.35</v>
      </c>
      <c r="J114" s="11">
        <f>'Uscite dettaglio missioni'!HL114</f>
        <v>92944.35</v>
      </c>
      <c r="K114" s="11">
        <f>'Uscite dettaglio missioni'!HM114</f>
        <v>104973.45</v>
      </c>
      <c r="L114" s="11">
        <f>'Uscite dettaglio missioni'!HN114</f>
        <v>105000</v>
      </c>
      <c r="M114" s="11">
        <f>'Uscite dettaglio missioni'!HO114</f>
        <v>105000</v>
      </c>
      <c r="N114" s="11">
        <f>'Uscite dettaglio missioni'!HP114</f>
        <v>98739.73</v>
      </c>
      <c r="O114" s="11">
        <f>'Uscite dettaglio missioni'!HQ114</f>
        <v>80000</v>
      </c>
      <c r="P114" s="11">
        <f>'Uscite dettaglio missioni'!HR114</f>
        <v>80000</v>
      </c>
      <c r="Q114" s="11">
        <f>'Uscite dettaglio missioni'!HS114</f>
        <v>85204.91</v>
      </c>
      <c r="R114" s="11">
        <f>'Uscite dettaglio missioni'!HT114</f>
        <v>130000</v>
      </c>
      <c r="S114" s="11">
        <f>'Uscite dettaglio missioni'!HU114</f>
        <v>137962</v>
      </c>
      <c r="T114" s="11">
        <f>'Uscite dettaglio missioni'!HV114</f>
        <v>208360.53</v>
      </c>
      <c r="U114" s="11">
        <f>'Uscite dettaglio missioni'!HW114</f>
        <v>150000</v>
      </c>
      <c r="V114" s="11">
        <f>'Uscite dettaglio missioni'!HX114</f>
        <v>152000</v>
      </c>
      <c r="W114" s="11">
        <f>'Uscite dettaglio missioni'!HY114</f>
        <v>118300.5</v>
      </c>
      <c r="X114" s="11">
        <f>'Uscite dettaglio missioni'!HZ114</f>
        <v>95000</v>
      </c>
      <c r="Y114" s="11">
        <f>'Uscite dettaglio missioni'!IA114</f>
        <v>3300000</v>
      </c>
      <c r="Z114" s="11">
        <f>'Uscite dettaglio missioni'!IB114</f>
        <v>4074569.57</v>
      </c>
      <c r="AA114" s="11">
        <f>'Uscite dettaglio missioni'!IC114</f>
        <v>620000</v>
      </c>
      <c r="AB114" s="11">
        <f>'Uscite dettaglio missioni'!ID114</f>
        <v>790000</v>
      </c>
      <c r="AC114" s="11">
        <f>'Uscite dettaglio missioni'!IE114</f>
        <v>804677.97</v>
      </c>
      <c r="AD114" s="11">
        <f>'Uscite dettaglio missioni'!IG114</f>
        <v>735000</v>
      </c>
      <c r="AE114" s="11">
        <f>'Uscite dettaglio missioni'!II114</f>
        <v>600000</v>
      </c>
      <c r="AF114" s="11">
        <f>'Uscite dettaglio missioni'!IH114</f>
        <v>472810.88</v>
      </c>
      <c r="AG114" s="11">
        <f>'Uscite dettaglio missioni'!II114</f>
        <v>600000</v>
      </c>
      <c r="AH114" s="53"/>
    </row>
    <row r="115" spans="1:34" ht="30" customHeight="1" x14ac:dyDescent="0.25">
      <c r="A115" s="5">
        <v>61</v>
      </c>
      <c r="B115" s="8" t="s">
        <v>98</v>
      </c>
      <c r="C115" s="12">
        <f>'Uscite dettaglio missioni'!HE115</f>
        <v>100000</v>
      </c>
      <c r="D115" s="12">
        <f>'Uscite dettaglio missioni'!HF115</f>
        <v>116739.22</v>
      </c>
      <c r="E115" s="12">
        <f>'Uscite dettaglio missioni'!HG115</f>
        <v>116739.22</v>
      </c>
      <c r="F115" s="12">
        <f>'Uscite dettaglio missioni'!HH115</f>
        <v>80960</v>
      </c>
      <c r="G115" s="12">
        <f>'Uscite dettaglio missioni'!HI115</f>
        <v>50960</v>
      </c>
      <c r="H115" s="12">
        <f>'Uscite dettaglio missioni'!HJ115</f>
        <v>50875.19</v>
      </c>
      <c r="I115" s="12">
        <f>'Uscite dettaglio missioni'!HK115</f>
        <v>60000</v>
      </c>
      <c r="J115" s="12">
        <f>'Uscite dettaglio missioni'!HL115</f>
        <v>0</v>
      </c>
      <c r="K115" s="12">
        <f>'Uscite dettaglio missioni'!HM115</f>
        <v>0</v>
      </c>
      <c r="L115" s="12">
        <f>'Uscite dettaglio missioni'!HN115</f>
        <v>0</v>
      </c>
      <c r="M115" s="12">
        <f>'Uscite dettaglio missioni'!HO115</f>
        <v>0</v>
      </c>
      <c r="N115" s="12">
        <f>'Uscite dettaglio missioni'!HP115</f>
        <v>0</v>
      </c>
      <c r="O115" s="12">
        <f>'Uscite dettaglio missioni'!HQ115</f>
        <v>0</v>
      </c>
      <c r="P115" s="12">
        <f>'Uscite dettaglio missioni'!HR115</f>
        <v>0</v>
      </c>
      <c r="Q115" s="12">
        <f>'Uscite dettaglio missioni'!HS115</f>
        <v>0</v>
      </c>
      <c r="R115" s="12">
        <f>'Uscite dettaglio missioni'!HT115</f>
        <v>0</v>
      </c>
      <c r="S115" s="12">
        <f>'Uscite dettaglio missioni'!HU115</f>
        <v>0</v>
      </c>
      <c r="T115" s="12">
        <f>'Uscite dettaglio missioni'!HV115</f>
        <v>0</v>
      </c>
      <c r="U115" s="12">
        <f>'Uscite dettaglio missioni'!HW115</f>
        <v>50000</v>
      </c>
      <c r="V115" s="12">
        <f>'Uscite dettaglio missioni'!HX115</f>
        <v>52000</v>
      </c>
      <c r="W115" s="12">
        <f>'Uscite dettaglio missioni'!HY115</f>
        <v>2000</v>
      </c>
      <c r="X115" s="12">
        <f>'Uscite dettaglio missioni'!HZ115</f>
        <v>50000</v>
      </c>
      <c r="Y115" s="12">
        <f>'Uscite dettaglio missioni'!IA115</f>
        <v>50000</v>
      </c>
      <c r="Z115" s="12">
        <f>'Uscite dettaglio missioni'!IB115</f>
        <v>4608.67</v>
      </c>
      <c r="AA115" s="12">
        <f>'Uscite dettaglio missioni'!IC115</f>
        <v>0</v>
      </c>
      <c r="AB115" s="12">
        <f>'Uscite dettaglio missioni'!ID115</f>
        <v>0</v>
      </c>
      <c r="AC115" s="12">
        <f>'Uscite dettaglio missioni'!IE115</f>
        <v>0</v>
      </c>
      <c r="AD115" s="12">
        <f>'Uscite dettaglio missioni'!IG115</f>
        <v>0</v>
      </c>
      <c r="AE115" s="12">
        <f>'Uscite dettaglio missioni'!II115</f>
        <v>0</v>
      </c>
      <c r="AF115" s="12">
        <f>'Uscite dettaglio missioni'!IH115</f>
        <v>0</v>
      </c>
      <c r="AG115" s="12">
        <f>'Uscite dettaglio missioni'!II115</f>
        <v>0</v>
      </c>
      <c r="AH115" s="53"/>
    </row>
    <row r="116" spans="1:34" ht="15.75" x14ac:dyDescent="0.25">
      <c r="A116" s="5">
        <v>6102</v>
      </c>
      <c r="B116" s="9"/>
      <c r="C116" s="13">
        <f>'Uscite dettaglio missioni'!HE116</f>
        <v>0</v>
      </c>
      <c r="D116" s="13">
        <f>'Uscite dettaglio missioni'!HF116</f>
        <v>0</v>
      </c>
      <c r="E116" s="13">
        <f>'Uscite dettaglio missioni'!HG116</f>
        <v>0</v>
      </c>
      <c r="F116" s="13">
        <f>'Uscite dettaglio missioni'!HH116</f>
        <v>0</v>
      </c>
      <c r="G116" s="13">
        <f>'Uscite dettaglio missioni'!HI116</f>
        <v>0</v>
      </c>
      <c r="H116" s="13">
        <f>'Uscite dettaglio missioni'!HJ116</f>
        <v>0</v>
      </c>
      <c r="I116" s="13">
        <f>'Uscite dettaglio missioni'!HK116</f>
        <v>0</v>
      </c>
      <c r="J116" s="13">
        <f>'Uscite dettaglio missioni'!HL116</f>
        <v>0</v>
      </c>
      <c r="K116" s="13">
        <f>'Uscite dettaglio missioni'!HM116</f>
        <v>0</v>
      </c>
      <c r="L116" s="13">
        <f>'Uscite dettaglio missioni'!HN116</f>
        <v>0</v>
      </c>
      <c r="M116" s="13">
        <f>'Uscite dettaglio missioni'!HO116</f>
        <v>0</v>
      </c>
      <c r="N116" s="13">
        <f>'Uscite dettaglio missioni'!HP116</f>
        <v>0</v>
      </c>
      <c r="O116" s="13">
        <f>'Uscite dettaglio missioni'!HQ116</f>
        <v>0</v>
      </c>
      <c r="P116" s="13">
        <f>'Uscite dettaglio missioni'!HR116</f>
        <v>0</v>
      </c>
      <c r="Q116" s="13">
        <f>'Uscite dettaglio missioni'!HS116</f>
        <v>0</v>
      </c>
      <c r="R116" s="13">
        <f>'Uscite dettaglio missioni'!HT116</f>
        <v>0</v>
      </c>
      <c r="S116" s="13">
        <f>'Uscite dettaglio missioni'!HU116</f>
        <v>0</v>
      </c>
      <c r="T116" s="13">
        <f>'Uscite dettaglio missioni'!HV116</f>
        <v>0</v>
      </c>
      <c r="U116" s="13">
        <f>'Uscite dettaglio missioni'!HW116</f>
        <v>0</v>
      </c>
      <c r="V116" s="13">
        <f>'Uscite dettaglio missioni'!HX116</f>
        <v>0</v>
      </c>
      <c r="W116" s="13">
        <f>'Uscite dettaglio missioni'!HY116</f>
        <v>0</v>
      </c>
      <c r="X116" s="13">
        <f>'Uscite dettaglio missioni'!HZ116</f>
        <v>0</v>
      </c>
      <c r="Y116" s="13">
        <f>'Uscite dettaglio missioni'!IA116</f>
        <v>0</v>
      </c>
      <c r="Z116" s="13">
        <f>'Uscite dettaglio missioni'!IB116</f>
        <v>4608.67</v>
      </c>
      <c r="AA116" s="13">
        <f>'Uscite dettaglio missioni'!IC116</f>
        <v>0</v>
      </c>
      <c r="AB116" s="13">
        <f>'Uscite dettaglio missioni'!ID116</f>
        <v>0</v>
      </c>
      <c r="AC116" s="13">
        <f>'Uscite dettaglio missioni'!IE116</f>
        <v>0</v>
      </c>
      <c r="AD116" s="13">
        <f>'Uscite dettaglio missioni'!IG116</f>
        <v>0</v>
      </c>
      <c r="AE116" s="13">
        <f>'Uscite dettaglio missioni'!II116</f>
        <v>0</v>
      </c>
      <c r="AF116" s="13">
        <f>'Uscite dettaglio missioni'!IH116</f>
        <v>0</v>
      </c>
      <c r="AG116" s="13">
        <f>'Uscite dettaglio missioni'!II116</f>
        <v>0</v>
      </c>
      <c r="AH116" s="53"/>
    </row>
    <row r="117" spans="1:34" ht="30" x14ac:dyDescent="0.25">
      <c r="A117" s="5">
        <v>6103</v>
      </c>
      <c r="B117" s="9" t="s">
        <v>65</v>
      </c>
      <c r="C117" s="13">
        <f>'Uscite dettaglio missioni'!HE117</f>
        <v>100000</v>
      </c>
      <c r="D117" s="13">
        <f>'Uscite dettaglio missioni'!HF117</f>
        <v>116739.22</v>
      </c>
      <c r="E117" s="13">
        <f>'Uscite dettaglio missioni'!HG117</f>
        <v>116739.22</v>
      </c>
      <c r="F117" s="13">
        <f>'Uscite dettaglio missioni'!HH117</f>
        <v>80960</v>
      </c>
      <c r="G117" s="13">
        <f>'Uscite dettaglio missioni'!HI117</f>
        <v>50960</v>
      </c>
      <c r="H117" s="13">
        <f>'Uscite dettaglio missioni'!HJ117</f>
        <v>50875.19</v>
      </c>
      <c r="I117" s="13">
        <f>'Uscite dettaglio missioni'!HK117</f>
        <v>60000</v>
      </c>
      <c r="J117" s="13">
        <f>'Uscite dettaglio missioni'!HL117</f>
        <v>0</v>
      </c>
      <c r="K117" s="13">
        <f>'Uscite dettaglio missioni'!HM117</f>
        <v>0</v>
      </c>
      <c r="L117" s="13">
        <f>'Uscite dettaglio missioni'!HN117</f>
        <v>0</v>
      </c>
      <c r="M117" s="13">
        <f>'Uscite dettaglio missioni'!HO117</f>
        <v>0</v>
      </c>
      <c r="N117" s="13">
        <f>'Uscite dettaglio missioni'!HP117</f>
        <v>0</v>
      </c>
      <c r="O117" s="13">
        <f>'Uscite dettaglio missioni'!HQ117</f>
        <v>0</v>
      </c>
      <c r="P117" s="13">
        <f>'Uscite dettaglio missioni'!HR117</f>
        <v>0</v>
      </c>
      <c r="Q117" s="13">
        <f>'Uscite dettaglio missioni'!HS117</f>
        <v>0</v>
      </c>
      <c r="R117" s="13">
        <f>'Uscite dettaglio missioni'!HT117</f>
        <v>0</v>
      </c>
      <c r="S117" s="13">
        <f>'Uscite dettaglio missioni'!HU117</f>
        <v>0</v>
      </c>
      <c r="T117" s="13">
        <f>'Uscite dettaglio missioni'!HV117</f>
        <v>0</v>
      </c>
      <c r="U117" s="13">
        <f>'Uscite dettaglio missioni'!HW117</f>
        <v>0</v>
      </c>
      <c r="V117" s="13">
        <f>'Uscite dettaglio missioni'!HX117</f>
        <v>2000</v>
      </c>
      <c r="W117" s="13">
        <f>'Uscite dettaglio missioni'!HY117</f>
        <v>2000</v>
      </c>
      <c r="X117" s="13">
        <f>'Uscite dettaglio missioni'!HZ117</f>
        <v>0</v>
      </c>
      <c r="Y117" s="13">
        <f>'Uscite dettaglio missioni'!IA117</f>
        <v>0</v>
      </c>
      <c r="Z117" s="13">
        <f>'Uscite dettaglio missioni'!IB117</f>
        <v>0</v>
      </c>
      <c r="AA117" s="13">
        <f>'Uscite dettaglio missioni'!IC117</f>
        <v>0</v>
      </c>
      <c r="AB117" s="13">
        <f>'Uscite dettaglio missioni'!ID117</f>
        <v>0</v>
      </c>
      <c r="AC117" s="13">
        <f>'Uscite dettaglio missioni'!IE117</f>
        <v>0</v>
      </c>
      <c r="AD117" s="13">
        <f>'Uscite dettaglio missioni'!IG117</f>
        <v>0</v>
      </c>
      <c r="AE117" s="13">
        <f>'Uscite dettaglio missioni'!II117</f>
        <v>0</v>
      </c>
      <c r="AF117" s="13">
        <f>'Uscite dettaglio missioni'!IH117</f>
        <v>0</v>
      </c>
      <c r="AG117" s="13">
        <f>'Uscite dettaglio missioni'!II117</f>
        <v>0</v>
      </c>
      <c r="AH117" s="53"/>
    </row>
    <row r="118" spans="1:34" ht="15.75" x14ac:dyDescent="0.25">
      <c r="A118" s="5">
        <v>6121</v>
      </c>
      <c r="B118" s="9" t="s">
        <v>401</v>
      </c>
      <c r="C118" s="13">
        <f>'Uscite dettaglio missioni'!HE118</f>
        <v>0</v>
      </c>
      <c r="D118" s="13">
        <f>'Uscite dettaglio missioni'!HF118</f>
        <v>0</v>
      </c>
      <c r="E118" s="13">
        <f>'Uscite dettaglio missioni'!HG118</f>
        <v>0</v>
      </c>
      <c r="F118" s="13">
        <f>'Uscite dettaglio missioni'!HH118</f>
        <v>0</v>
      </c>
      <c r="G118" s="13">
        <f>'Uscite dettaglio missioni'!HI118</f>
        <v>0</v>
      </c>
      <c r="H118" s="13">
        <f>'Uscite dettaglio missioni'!HJ118</f>
        <v>0</v>
      </c>
      <c r="I118" s="13">
        <f>'Uscite dettaglio missioni'!HK118</f>
        <v>0</v>
      </c>
      <c r="J118" s="13">
        <f>'Uscite dettaglio missioni'!HL118</f>
        <v>0</v>
      </c>
      <c r="K118" s="13">
        <f>'Uscite dettaglio missioni'!HM118</f>
        <v>0</v>
      </c>
      <c r="L118" s="13">
        <f>'Uscite dettaglio missioni'!HN118</f>
        <v>0</v>
      </c>
      <c r="M118" s="13">
        <f>'Uscite dettaglio missioni'!HO118</f>
        <v>0</v>
      </c>
      <c r="N118" s="13">
        <f>'Uscite dettaglio missioni'!HP118</f>
        <v>0</v>
      </c>
      <c r="O118" s="13">
        <f>'Uscite dettaglio missioni'!HQ118</f>
        <v>0</v>
      </c>
      <c r="P118" s="13">
        <f>'Uscite dettaglio missioni'!HR118</f>
        <v>0</v>
      </c>
      <c r="Q118" s="13">
        <f>'Uscite dettaglio missioni'!HS118</f>
        <v>0</v>
      </c>
      <c r="R118" s="13">
        <f>'Uscite dettaglio missioni'!HT118</f>
        <v>0</v>
      </c>
      <c r="S118" s="13">
        <f>'Uscite dettaglio missioni'!HU118</f>
        <v>0</v>
      </c>
      <c r="T118" s="13">
        <f>'Uscite dettaglio missioni'!HV118</f>
        <v>0</v>
      </c>
      <c r="U118" s="13">
        <f>'Uscite dettaglio missioni'!HW118</f>
        <v>50000</v>
      </c>
      <c r="V118" s="13">
        <f>'Uscite dettaglio missioni'!HX118</f>
        <v>50000</v>
      </c>
      <c r="W118" s="13">
        <f>'Uscite dettaglio missioni'!HY118</f>
        <v>0</v>
      </c>
      <c r="X118" s="13">
        <f>'Uscite dettaglio missioni'!HZ118</f>
        <v>50000</v>
      </c>
      <c r="Y118" s="13">
        <f>'Uscite dettaglio missioni'!IA118</f>
        <v>50000</v>
      </c>
      <c r="Z118" s="13">
        <f>'Uscite dettaglio missioni'!IB118</f>
        <v>0</v>
      </c>
      <c r="AA118" s="13">
        <f>'Uscite dettaglio missioni'!IC118</f>
        <v>0</v>
      </c>
      <c r="AB118" s="13">
        <f>'Uscite dettaglio missioni'!ID118</f>
        <v>0</v>
      </c>
      <c r="AC118" s="13">
        <f>'Uscite dettaglio missioni'!IE118</f>
        <v>0</v>
      </c>
      <c r="AD118" s="13">
        <f>'Uscite dettaglio missioni'!IG118</f>
        <v>0</v>
      </c>
      <c r="AE118" s="13">
        <f>'Uscite dettaglio missioni'!II118</f>
        <v>0</v>
      </c>
      <c r="AF118" s="13">
        <f>'Uscite dettaglio missioni'!IH118</f>
        <v>0</v>
      </c>
      <c r="AG118" s="13">
        <f>'Uscite dettaglio missioni'!II118</f>
        <v>0</v>
      </c>
      <c r="AH118" s="53"/>
    </row>
    <row r="119" spans="1:34" ht="15" customHeight="1" x14ac:dyDescent="0.25">
      <c r="A119" s="5">
        <v>62</v>
      </c>
      <c r="B119" s="8" t="s">
        <v>99</v>
      </c>
      <c r="C119" s="12">
        <f>'Uscite dettaglio missioni'!HE119</f>
        <v>250000</v>
      </c>
      <c r="D119" s="12">
        <f>'Uscite dettaglio missioni'!HF119</f>
        <v>1769836.11</v>
      </c>
      <c r="E119" s="12">
        <f>'Uscite dettaglio missioni'!HG119</f>
        <v>1153393.26</v>
      </c>
      <c r="F119" s="12">
        <f>'Uscite dettaglio missioni'!HH119</f>
        <v>80000</v>
      </c>
      <c r="G119" s="12">
        <f>'Uscite dettaglio missioni'!HI119</f>
        <v>95000</v>
      </c>
      <c r="H119" s="12">
        <f>'Uscite dettaglio missioni'!HJ119</f>
        <v>99419.96</v>
      </c>
      <c r="I119" s="12">
        <f>'Uscite dettaglio missioni'!HK119</f>
        <v>92944.35</v>
      </c>
      <c r="J119" s="12">
        <f>'Uscite dettaglio missioni'!HL119</f>
        <v>92944.35</v>
      </c>
      <c r="K119" s="12">
        <f>'Uscite dettaglio missioni'!HM119</f>
        <v>104973.45</v>
      </c>
      <c r="L119" s="12">
        <f>'Uscite dettaglio missioni'!HN119</f>
        <v>105000</v>
      </c>
      <c r="M119" s="12">
        <f>'Uscite dettaglio missioni'!HO119</f>
        <v>105000</v>
      </c>
      <c r="N119" s="12">
        <f>'Uscite dettaglio missioni'!HP119</f>
        <v>98739.73</v>
      </c>
      <c r="O119" s="12">
        <f>'Uscite dettaglio missioni'!HQ119</f>
        <v>80000</v>
      </c>
      <c r="P119" s="12">
        <f>'Uscite dettaglio missioni'!HR119</f>
        <v>80000</v>
      </c>
      <c r="Q119" s="12">
        <f>'Uscite dettaglio missioni'!HS119</f>
        <v>85204.91</v>
      </c>
      <c r="R119" s="12">
        <f>'Uscite dettaglio missioni'!HT119</f>
        <v>130000</v>
      </c>
      <c r="S119" s="12">
        <f>'Uscite dettaglio missioni'!HU119</f>
        <v>137962</v>
      </c>
      <c r="T119" s="12">
        <f>'Uscite dettaglio missioni'!HV119</f>
        <v>208360.53</v>
      </c>
      <c r="U119" s="12">
        <f>'Uscite dettaglio missioni'!HW119</f>
        <v>100000</v>
      </c>
      <c r="V119" s="12">
        <f>'Uscite dettaglio missioni'!HX119</f>
        <v>100000</v>
      </c>
      <c r="W119" s="12">
        <f>'Uscite dettaglio missioni'!HY119</f>
        <v>116300.5</v>
      </c>
      <c r="X119" s="12">
        <f>'Uscite dettaglio missioni'!HZ119</f>
        <v>45000</v>
      </c>
      <c r="Y119" s="12">
        <f>'Uscite dettaglio missioni'!IA119</f>
        <v>3250000</v>
      </c>
      <c r="Z119" s="12">
        <f>'Uscite dettaglio missioni'!IB119</f>
        <v>4069960.9</v>
      </c>
      <c r="AA119" s="12">
        <f>'Uscite dettaglio missioni'!IC119</f>
        <v>620000</v>
      </c>
      <c r="AB119" s="12">
        <f>'Uscite dettaglio missioni'!ID119</f>
        <v>790000</v>
      </c>
      <c r="AC119" s="12">
        <f>'Uscite dettaglio missioni'!IE119</f>
        <v>804677.97</v>
      </c>
      <c r="AD119" s="12">
        <f>'Uscite dettaglio missioni'!IG119</f>
        <v>735000</v>
      </c>
      <c r="AE119" s="12">
        <f>'Uscite dettaglio missioni'!II119</f>
        <v>600000</v>
      </c>
      <c r="AF119" s="12">
        <f>'Uscite dettaglio missioni'!IH119</f>
        <v>472810.88</v>
      </c>
      <c r="AG119" s="12">
        <f>'Uscite dettaglio missioni'!II119</f>
        <v>600000</v>
      </c>
      <c r="AH119" s="53"/>
    </row>
    <row r="120" spans="1:34" ht="15.75" x14ac:dyDescent="0.25">
      <c r="A120" s="5">
        <v>6204</v>
      </c>
      <c r="B120" s="9" t="s">
        <v>66</v>
      </c>
      <c r="C120" s="13">
        <f>'Uscite dettaglio missioni'!HE120</f>
        <v>120000</v>
      </c>
      <c r="D120" s="13">
        <f>'Uscite dettaglio missioni'!HF120</f>
        <v>1704836.11</v>
      </c>
      <c r="E120" s="13">
        <f>'Uscite dettaglio missioni'!HG120</f>
        <v>1153393.26</v>
      </c>
      <c r="F120" s="13">
        <f>'Uscite dettaglio missioni'!HH120</f>
        <v>80000</v>
      </c>
      <c r="G120" s="13">
        <f>'Uscite dettaglio missioni'!HI120</f>
        <v>95000</v>
      </c>
      <c r="H120" s="13">
        <f>'Uscite dettaglio missioni'!HJ120</f>
        <v>99419.96</v>
      </c>
      <c r="I120" s="13">
        <f>'Uscite dettaglio missioni'!HK120</f>
        <v>92944.35</v>
      </c>
      <c r="J120" s="13">
        <f>'Uscite dettaglio missioni'!HL120</f>
        <v>92944.35</v>
      </c>
      <c r="K120" s="13">
        <f>'Uscite dettaglio missioni'!HM120</f>
        <v>104973.45</v>
      </c>
      <c r="L120" s="13">
        <f>'Uscite dettaglio missioni'!HN120</f>
        <v>105000</v>
      </c>
      <c r="M120" s="13">
        <f>'Uscite dettaglio missioni'!HO120</f>
        <v>105000</v>
      </c>
      <c r="N120" s="13">
        <f>'Uscite dettaglio missioni'!HP120</f>
        <v>98739.73</v>
      </c>
      <c r="O120" s="13">
        <f>'Uscite dettaglio missioni'!HQ120</f>
        <v>80000</v>
      </c>
      <c r="P120" s="13">
        <f>'Uscite dettaglio missioni'!HR120</f>
        <v>80000</v>
      </c>
      <c r="Q120" s="13">
        <f>'Uscite dettaglio missioni'!HS120</f>
        <v>85204.91</v>
      </c>
      <c r="R120" s="13">
        <f>'Uscite dettaglio missioni'!HT120</f>
        <v>130000</v>
      </c>
      <c r="S120" s="13">
        <f>'Uscite dettaglio missioni'!HU120</f>
        <v>137962</v>
      </c>
      <c r="T120" s="13">
        <f>'Uscite dettaglio missioni'!HV120</f>
        <v>208360.53</v>
      </c>
      <c r="U120" s="13">
        <f>'Uscite dettaglio missioni'!HW120</f>
        <v>100000</v>
      </c>
      <c r="V120" s="13">
        <f>'Uscite dettaglio missioni'!HX120</f>
        <v>100000</v>
      </c>
      <c r="W120" s="13">
        <f>'Uscite dettaglio missioni'!HY120</f>
        <v>116300.5</v>
      </c>
      <c r="X120" s="13">
        <f>'Uscite dettaglio missioni'!HZ120</f>
        <v>45000</v>
      </c>
      <c r="Y120" s="13">
        <f>'Uscite dettaglio missioni'!IA120</f>
        <v>3250000</v>
      </c>
      <c r="Z120" s="13">
        <f>'Uscite dettaglio missioni'!IB120</f>
        <v>4069960.9</v>
      </c>
      <c r="AA120" s="13">
        <f>'Uscite dettaglio missioni'!IC120</f>
        <v>620000</v>
      </c>
      <c r="AB120" s="13">
        <f>'Uscite dettaglio missioni'!ID120</f>
        <v>790000</v>
      </c>
      <c r="AC120" s="13">
        <v>804677.97</v>
      </c>
      <c r="AD120" s="13">
        <f>'Uscite dettaglio missioni'!IG120</f>
        <v>640000</v>
      </c>
      <c r="AE120" s="13">
        <f>'Uscite dettaglio missioni'!II120</f>
        <v>580000</v>
      </c>
      <c r="AF120" s="13">
        <v>804677.97</v>
      </c>
      <c r="AG120" s="13">
        <v>804677.97</v>
      </c>
      <c r="AH120" s="53"/>
    </row>
    <row r="121" spans="1:34" ht="30" x14ac:dyDescent="0.25">
      <c r="A121" s="5">
        <v>6207</v>
      </c>
      <c r="B121" s="9" t="s">
        <v>344</v>
      </c>
      <c r="C121" s="13">
        <f>'Uscite dettaglio missioni'!HE121</f>
        <v>130000</v>
      </c>
      <c r="D121" s="13">
        <f>'Uscite dettaglio missioni'!HF121</f>
        <v>65000</v>
      </c>
      <c r="E121" s="13">
        <f>'Uscite dettaglio missioni'!HG121</f>
        <v>0</v>
      </c>
      <c r="F121" s="13">
        <f>'Uscite dettaglio missioni'!HH121</f>
        <v>0</v>
      </c>
      <c r="G121" s="13">
        <f>'Uscite dettaglio missioni'!HI121</f>
        <v>0</v>
      </c>
      <c r="H121" s="13">
        <f>'Uscite dettaglio missioni'!HJ121</f>
        <v>0</v>
      </c>
      <c r="I121" s="13">
        <f>'Uscite dettaglio missioni'!HK121</f>
        <v>0</v>
      </c>
      <c r="J121" s="13">
        <f>'Uscite dettaglio missioni'!HL121</f>
        <v>0</v>
      </c>
      <c r="K121" s="13">
        <f>'Uscite dettaglio missioni'!HM121</f>
        <v>0</v>
      </c>
      <c r="L121" s="13">
        <f>'Uscite dettaglio missioni'!HN121</f>
        <v>0</v>
      </c>
      <c r="M121" s="13">
        <f>'Uscite dettaglio missioni'!HO121</f>
        <v>0</v>
      </c>
      <c r="N121" s="13">
        <f>'Uscite dettaglio missioni'!HP121</f>
        <v>0</v>
      </c>
      <c r="O121" s="13">
        <f>'Uscite dettaglio missioni'!HQ121</f>
        <v>0</v>
      </c>
      <c r="P121" s="13">
        <f>'Uscite dettaglio missioni'!HR121</f>
        <v>0</v>
      </c>
      <c r="Q121" s="13">
        <f>'Uscite dettaglio missioni'!HS121</f>
        <v>0</v>
      </c>
      <c r="R121" s="13">
        <f>'Uscite dettaglio missioni'!HT121</f>
        <v>0</v>
      </c>
      <c r="S121" s="13">
        <f>'Uscite dettaglio missioni'!HU121</f>
        <v>0</v>
      </c>
      <c r="T121" s="13">
        <f>'Uscite dettaglio missioni'!HV121</f>
        <v>0</v>
      </c>
      <c r="U121" s="13">
        <f>'Uscite dettaglio missioni'!HW121</f>
        <v>0</v>
      </c>
      <c r="V121" s="13">
        <f>'Uscite dettaglio missioni'!HX121</f>
        <v>0</v>
      </c>
      <c r="W121" s="13">
        <f>'Uscite dettaglio missioni'!HY121</f>
        <v>0</v>
      </c>
      <c r="X121" s="13">
        <f>'Uscite dettaglio missioni'!HZ121</f>
        <v>0</v>
      </c>
      <c r="Y121" s="13">
        <f>'Uscite dettaglio missioni'!IA121</f>
        <v>0</v>
      </c>
      <c r="Z121" s="13">
        <f>'Uscite dettaglio missioni'!IB121</f>
        <v>0</v>
      </c>
      <c r="AA121" s="13">
        <f>'Uscite dettaglio missioni'!IC121</f>
        <v>0</v>
      </c>
      <c r="AB121" s="13">
        <f>'Uscite dettaglio missioni'!ID121</f>
        <v>0</v>
      </c>
      <c r="AC121" s="13">
        <f>'Uscite dettaglio missioni'!IE121</f>
        <v>0</v>
      </c>
      <c r="AD121" s="13">
        <f>'Uscite dettaglio missioni'!IG121</f>
        <v>95000</v>
      </c>
      <c r="AE121" s="13">
        <f>'Uscite dettaglio missioni'!II121</f>
        <v>20000</v>
      </c>
      <c r="AF121" s="13">
        <f>'Uscite dettaglio missioni'!IH121</f>
        <v>17527.36</v>
      </c>
      <c r="AG121" s="13">
        <f>'Uscite dettaglio missioni'!II121</f>
        <v>20000</v>
      </c>
      <c r="AH121" s="53"/>
    </row>
    <row r="122" spans="1:34" ht="20.100000000000001" customHeight="1" x14ac:dyDescent="0.25">
      <c r="A122" s="5">
        <v>7</v>
      </c>
      <c r="B122" s="7" t="s">
        <v>100</v>
      </c>
      <c r="C122" s="11">
        <f>'Uscite dettaglio missioni'!HE122</f>
        <v>6450000</v>
      </c>
      <c r="D122" s="11">
        <f>'Uscite dettaglio missioni'!HF122</f>
        <v>2454000.1</v>
      </c>
      <c r="E122" s="11">
        <f>'Uscite dettaglio missioni'!HG122</f>
        <v>2303867.9900000002</v>
      </c>
      <c r="F122" s="11">
        <f>'Uscite dettaglio missioni'!HH122</f>
        <v>2201300</v>
      </c>
      <c r="G122" s="11">
        <f>'Uscite dettaglio missioni'!HI122</f>
        <v>2700300</v>
      </c>
      <c r="H122" s="11">
        <f>'Uscite dettaglio missioni'!HJ122</f>
        <v>2591711.94</v>
      </c>
      <c r="I122" s="11">
        <f>'Uscite dettaglio missioni'!HK122</f>
        <v>2426961.58</v>
      </c>
      <c r="J122" s="11">
        <f>'Uscite dettaglio missioni'!HL122</f>
        <v>2426977.08</v>
      </c>
      <c r="K122" s="11">
        <f>'Uscite dettaglio missioni'!HM122</f>
        <v>2538092.73</v>
      </c>
      <c r="L122" s="11">
        <f>'Uscite dettaglio missioni'!HN122</f>
        <v>2500000</v>
      </c>
      <c r="M122" s="11">
        <f>'Uscite dettaglio missioni'!HO122</f>
        <v>2520000</v>
      </c>
      <c r="N122" s="11">
        <f>'Uscite dettaglio missioni'!HP122</f>
        <v>2380660.71</v>
      </c>
      <c r="O122" s="11">
        <f>'Uscite dettaglio missioni'!HQ122</f>
        <v>2500000</v>
      </c>
      <c r="P122" s="11">
        <f>'Uscite dettaglio missioni'!HR122</f>
        <v>2661000</v>
      </c>
      <c r="Q122" s="11">
        <f>'Uscite dettaglio missioni'!HS122</f>
        <v>2543772.5499999998</v>
      </c>
      <c r="R122" s="11">
        <f>'Uscite dettaglio missioni'!HT122</f>
        <v>2600000</v>
      </c>
      <c r="S122" s="11">
        <f>'Uscite dettaglio missioni'!HU122</f>
        <v>2129900</v>
      </c>
      <c r="T122" s="11">
        <f>'Uscite dettaglio missioni'!HV122</f>
        <v>2472063.42</v>
      </c>
      <c r="U122" s="11">
        <f>'Uscite dettaglio missioni'!HW122</f>
        <v>2500000</v>
      </c>
      <c r="V122" s="11">
        <f>'Uscite dettaglio missioni'!HX122</f>
        <v>2510300</v>
      </c>
      <c r="W122" s="11">
        <f>'Uscite dettaglio missioni'!HY122</f>
        <v>2075151.19</v>
      </c>
      <c r="X122" s="11">
        <f>'Uscite dettaglio missioni'!HZ122</f>
        <v>2500000</v>
      </c>
      <c r="Y122" s="11">
        <f>'Uscite dettaglio missioni'!IA122</f>
        <v>2500000</v>
      </c>
      <c r="Z122" s="11">
        <f>'Uscite dettaglio missioni'!IB122</f>
        <v>2137006.0299999998</v>
      </c>
      <c r="AA122" s="11">
        <f>'Uscite dettaglio missioni'!IC122</f>
        <v>2400000</v>
      </c>
      <c r="AB122" s="11">
        <f>'Uscite dettaglio missioni'!ID122</f>
        <v>2430000</v>
      </c>
      <c r="AC122" s="11">
        <f>'Uscite dettaglio missioni'!IE122</f>
        <v>2273137.6</v>
      </c>
      <c r="AD122" s="11">
        <f>'Uscite dettaglio missioni'!IG122</f>
        <v>2400871.79</v>
      </c>
      <c r="AE122" s="11">
        <f>'Uscite dettaglio missioni'!II122</f>
        <v>2400000</v>
      </c>
      <c r="AF122" s="11">
        <f>'Uscite dettaglio missioni'!IH122</f>
        <v>2163182.79</v>
      </c>
      <c r="AG122" s="11">
        <f>'Uscite dettaglio missioni'!II122</f>
        <v>2400000</v>
      </c>
      <c r="AH122" s="53"/>
    </row>
    <row r="123" spans="1:34" ht="15" customHeight="1" x14ac:dyDescent="0.25">
      <c r="A123" s="5">
        <v>72</v>
      </c>
      <c r="B123" s="8" t="s">
        <v>67</v>
      </c>
      <c r="C123" s="12">
        <f>'Uscite dettaglio missioni'!HE123</f>
        <v>0</v>
      </c>
      <c r="D123" s="12">
        <f>'Uscite dettaglio missioni'!HF123</f>
        <v>1728</v>
      </c>
      <c r="E123" s="12">
        <f>'Uscite dettaglio missioni'!HG123</f>
        <v>1728</v>
      </c>
      <c r="F123" s="12">
        <f>'Uscite dettaglio missioni'!HH123</f>
        <v>1300</v>
      </c>
      <c r="G123" s="12">
        <f>'Uscite dettaglio missioni'!HI123</f>
        <v>300</v>
      </c>
      <c r="H123" s="12">
        <f>'Uscite dettaglio missioni'!HJ123</f>
        <v>0</v>
      </c>
      <c r="I123" s="12">
        <f>'Uscite dettaglio missioni'!HK123</f>
        <v>300</v>
      </c>
      <c r="J123" s="12">
        <f>'Uscite dettaglio missioni'!HL123</f>
        <v>300</v>
      </c>
      <c r="K123" s="12">
        <f>'Uscite dettaglio missioni'!HM123</f>
        <v>0</v>
      </c>
      <c r="L123" s="12">
        <f>'Uscite dettaglio missioni'!HN123</f>
        <v>0</v>
      </c>
      <c r="M123" s="12">
        <f>'Uscite dettaglio missioni'!HO123</f>
        <v>0</v>
      </c>
      <c r="N123" s="12">
        <f>'Uscite dettaglio missioni'!HP123</f>
        <v>0</v>
      </c>
      <c r="O123" s="12">
        <f>'Uscite dettaglio missioni'!HQ123</f>
        <v>0</v>
      </c>
      <c r="P123" s="12">
        <f>'Uscite dettaglio missioni'!HR123</f>
        <v>0</v>
      </c>
      <c r="Q123" s="12">
        <f>'Uscite dettaglio missioni'!HS123</f>
        <v>0</v>
      </c>
      <c r="R123" s="12">
        <f>'Uscite dettaglio missioni'!HT123</f>
        <v>0</v>
      </c>
      <c r="S123" s="12">
        <f>'Uscite dettaglio missioni'!HU123</f>
        <v>0</v>
      </c>
      <c r="T123" s="12">
        <f>'Uscite dettaglio missioni'!HV123</f>
        <v>0</v>
      </c>
      <c r="U123" s="12">
        <f>'Uscite dettaglio missioni'!HW123</f>
        <v>0</v>
      </c>
      <c r="V123" s="12">
        <f>'Uscite dettaglio missioni'!HX123</f>
        <v>0</v>
      </c>
      <c r="W123" s="12">
        <f>'Uscite dettaglio missioni'!HY123</f>
        <v>0</v>
      </c>
      <c r="X123" s="12">
        <f>'Uscite dettaglio missioni'!HZ123</f>
        <v>0</v>
      </c>
      <c r="Y123" s="12">
        <f>'Uscite dettaglio missioni'!IA123</f>
        <v>0</v>
      </c>
      <c r="Z123" s="12">
        <f>'Uscite dettaglio missioni'!IB123</f>
        <v>0</v>
      </c>
      <c r="AA123" s="12">
        <f>'Uscite dettaglio missioni'!IC123</f>
        <v>0</v>
      </c>
      <c r="AB123" s="12">
        <f>'Uscite dettaglio missioni'!ID123</f>
        <v>0</v>
      </c>
      <c r="AC123" s="12">
        <f>'Uscite dettaglio missioni'!IE123</f>
        <v>0</v>
      </c>
      <c r="AD123" s="12">
        <f>'Uscite dettaglio missioni'!IG123</f>
        <v>0</v>
      </c>
      <c r="AE123" s="12">
        <f>'Uscite dettaglio missioni'!II123</f>
        <v>0</v>
      </c>
      <c r="AF123" s="12">
        <f>'Uscite dettaglio missioni'!IH123</f>
        <v>0</v>
      </c>
      <c r="AG123" s="12">
        <f>'Uscite dettaglio missioni'!II123</f>
        <v>0</v>
      </c>
      <c r="AH123" s="53"/>
    </row>
    <row r="124" spans="1:34" ht="15.75" x14ac:dyDescent="0.25">
      <c r="A124" s="5">
        <v>7200</v>
      </c>
      <c r="B124" s="9" t="s">
        <v>67</v>
      </c>
      <c r="C124" s="13">
        <f>'Uscite dettaglio missioni'!HE124</f>
        <v>0</v>
      </c>
      <c r="D124" s="13">
        <f>'Uscite dettaglio missioni'!HF124</f>
        <v>1728</v>
      </c>
      <c r="E124" s="13">
        <f>'Uscite dettaglio missioni'!HG124</f>
        <v>1728</v>
      </c>
      <c r="F124" s="13">
        <f>'Uscite dettaglio missioni'!HH124</f>
        <v>1300</v>
      </c>
      <c r="G124" s="13">
        <f>'Uscite dettaglio missioni'!HI124</f>
        <v>300</v>
      </c>
      <c r="H124" s="13">
        <f>'Uscite dettaglio missioni'!HJ124</f>
        <v>0</v>
      </c>
      <c r="I124" s="13">
        <f>'Uscite dettaglio missioni'!HK124</f>
        <v>300</v>
      </c>
      <c r="J124" s="13">
        <f>'Uscite dettaglio missioni'!HL124</f>
        <v>300</v>
      </c>
      <c r="K124" s="13">
        <f>'Uscite dettaglio missioni'!HM124</f>
        <v>0</v>
      </c>
      <c r="L124" s="13">
        <f>'Uscite dettaglio missioni'!HN124</f>
        <v>0</v>
      </c>
      <c r="M124" s="13">
        <f>'Uscite dettaglio missioni'!HO124</f>
        <v>0</v>
      </c>
      <c r="N124" s="13">
        <f>'Uscite dettaglio missioni'!HP124</f>
        <v>0</v>
      </c>
      <c r="O124" s="13">
        <f>'Uscite dettaglio missioni'!HQ124</f>
        <v>0</v>
      </c>
      <c r="P124" s="13">
        <f>'Uscite dettaglio missioni'!HR124</f>
        <v>0</v>
      </c>
      <c r="Q124" s="13">
        <f>'Uscite dettaglio missioni'!HS124</f>
        <v>0</v>
      </c>
      <c r="R124" s="13">
        <f>'Uscite dettaglio missioni'!HT124</f>
        <v>0</v>
      </c>
      <c r="S124" s="13">
        <f>'Uscite dettaglio missioni'!HU124</f>
        <v>0</v>
      </c>
      <c r="T124" s="13">
        <f>'Uscite dettaglio missioni'!HV124</f>
        <v>0</v>
      </c>
      <c r="U124" s="13">
        <f>'Uscite dettaglio missioni'!HW124</f>
        <v>0</v>
      </c>
      <c r="V124" s="13">
        <f>'Uscite dettaglio missioni'!HX124</f>
        <v>0</v>
      </c>
      <c r="W124" s="13">
        <f>'Uscite dettaglio missioni'!HY124</f>
        <v>0</v>
      </c>
      <c r="X124" s="13">
        <f>'Uscite dettaglio missioni'!HZ124</f>
        <v>0</v>
      </c>
      <c r="Y124" s="13">
        <f>'Uscite dettaglio missioni'!IA124</f>
        <v>0</v>
      </c>
      <c r="Z124" s="13">
        <f>'Uscite dettaglio missioni'!IB124</f>
        <v>0</v>
      </c>
      <c r="AA124" s="13">
        <f>'Uscite dettaglio missioni'!IC124</f>
        <v>0</v>
      </c>
      <c r="AB124" s="13">
        <f>'Uscite dettaglio missioni'!ID124</f>
        <v>0</v>
      </c>
      <c r="AC124" s="13">
        <f>'Uscite dettaglio missioni'!IE124</f>
        <v>0</v>
      </c>
      <c r="AD124" s="13">
        <f>'Uscite dettaglio missioni'!IG124</f>
        <v>0</v>
      </c>
      <c r="AE124" s="13">
        <f>'Uscite dettaglio missioni'!II124</f>
        <v>0</v>
      </c>
      <c r="AF124" s="13">
        <f>'Uscite dettaglio missioni'!IH124</f>
        <v>0</v>
      </c>
      <c r="AG124" s="13">
        <f>'Uscite dettaglio missioni'!II124</f>
        <v>0</v>
      </c>
      <c r="AH124" s="53"/>
    </row>
    <row r="125" spans="1:34" ht="15" customHeight="1" x14ac:dyDescent="0.25">
      <c r="A125" s="5">
        <v>73</v>
      </c>
      <c r="B125" s="8" t="s">
        <v>264</v>
      </c>
      <c r="C125" s="12">
        <f>'Uscite dettaglio missioni'!HE125</f>
        <v>0</v>
      </c>
      <c r="D125" s="12">
        <f>'Uscite dettaglio missioni'!HF125</f>
        <v>0</v>
      </c>
      <c r="E125" s="12">
        <f>'Uscite dettaglio missioni'!HG125</f>
        <v>0</v>
      </c>
      <c r="F125" s="12">
        <f>'Uscite dettaglio missioni'!HH125</f>
        <v>0</v>
      </c>
      <c r="G125" s="12">
        <f>'Uscite dettaglio missioni'!HI125</f>
        <v>0</v>
      </c>
      <c r="H125" s="12">
        <f>'Uscite dettaglio missioni'!HJ125</f>
        <v>0</v>
      </c>
      <c r="I125" s="12">
        <f>'Uscite dettaglio missioni'!HK125</f>
        <v>0</v>
      </c>
      <c r="J125" s="12">
        <f>'Uscite dettaglio missioni'!HL125</f>
        <v>0</v>
      </c>
      <c r="K125" s="12">
        <f>'Uscite dettaglio missioni'!HM125</f>
        <v>0</v>
      </c>
      <c r="L125" s="12">
        <f>'Uscite dettaglio missioni'!HN125</f>
        <v>0</v>
      </c>
      <c r="M125" s="12">
        <f>'Uscite dettaglio missioni'!HO125</f>
        <v>0</v>
      </c>
      <c r="N125" s="12">
        <f>'Uscite dettaglio missioni'!HP125</f>
        <v>0</v>
      </c>
      <c r="O125" s="12">
        <f>'Uscite dettaglio missioni'!HQ125</f>
        <v>0</v>
      </c>
      <c r="P125" s="12">
        <f>'Uscite dettaglio missioni'!HR125</f>
        <v>0</v>
      </c>
      <c r="Q125" s="12">
        <f>'Uscite dettaglio missioni'!HS125</f>
        <v>0</v>
      </c>
      <c r="R125" s="12">
        <f>'Uscite dettaglio missioni'!HT125</f>
        <v>0</v>
      </c>
      <c r="S125" s="12">
        <f>'Uscite dettaglio missioni'!HU125</f>
        <v>0</v>
      </c>
      <c r="T125" s="12">
        <f>'Uscite dettaglio missioni'!HV125</f>
        <v>0</v>
      </c>
      <c r="U125" s="12">
        <f>'Uscite dettaglio missioni'!HW125</f>
        <v>0</v>
      </c>
      <c r="V125" s="12">
        <f>'Uscite dettaglio missioni'!HX125</f>
        <v>300</v>
      </c>
      <c r="W125" s="12">
        <f>'Uscite dettaglio missioni'!HY125</f>
        <v>300</v>
      </c>
      <c r="X125" s="12">
        <f>'Uscite dettaglio missioni'!HZ125</f>
        <v>0</v>
      </c>
      <c r="Y125" s="12">
        <f>'Uscite dettaglio missioni'!IA125</f>
        <v>0</v>
      </c>
      <c r="Z125" s="12">
        <f>'Uscite dettaglio missioni'!IB125</f>
        <v>0</v>
      </c>
      <c r="AA125" s="12">
        <f>'Uscite dettaglio missioni'!IC125</f>
        <v>0</v>
      </c>
      <c r="AB125" s="12">
        <f>'Uscite dettaglio missioni'!ID125</f>
        <v>0</v>
      </c>
      <c r="AC125" s="12">
        <f>'Uscite dettaglio missioni'!IE125</f>
        <v>0</v>
      </c>
      <c r="AD125" s="12">
        <f>'Uscite dettaglio missioni'!IG125</f>
        <v>0</v>
      </c>
      <c r="AE125" s="12">
        <f>'Uscite dettaglio missioni'!II125</f>
        <v>0</v>
      </c>
      <c r="AF125" s="12">
        <f>'Uscite dettaglio missioni'!IH125</f>
        <v>0</v>
      </c>
      <c r="AG125" s="12">
        <f>'Uscite dettaglio missioni'!II125</f>
        <v>0</v>
      </c>
      <c r="AH125" s="53"/>
    </row>
    <row r="126" spans="1:34" ht="15.75" x14ac:dyDescent="0.25">
      <c r="A126" s="5">
        <v>7300</v>
      </c>
      <c r="B126" s="9" t="s">
        <v>266</v>
      </c>
      <c r="C126" s="13">
        <f>'Uscite dettaglio missioni'!HE126</f>
        <v>0</v>
      </c>
      <c r="D126" s="13">
        <f>'Uscite dettaglio missioni'!HF126</f>
        <v>0</v>
      </c>
      <c r="E126" s="13">
        <f>'Uscite dettaglio missioni'!HG126</f>
        <v>0</v>
      </c>
      <c r="F126" s="13">
        <f>'Uscite dettaglio missioni'!HH126</f>
        <v>0</v>
      </c>
      <c r="G126" s="13">
        <f>'Uscite dettaglio missioni'!HI126</f>
        <v>0</v>
      </c>
      <c r="H126" s="13">
        <f>'Uscite dettaglio missioni'!HJ126</f>
        <v>0</v>
      </c>
      <c r="I126" s="13">
        <f>'Uscite dettaglio missioni'!HK126</f>
        <v>0</v>
      </c>
      <c r="J126" s="13">
        <f>'Uscite dettaglio missioni'!HL126</f>
        <v>0</v>
      </c>
      <c r="K126" s="13">
        <f>'Uscite dettaglio missioni'!HM126</f>
        <v>0</v>
      </c>
      <c r="L126" s="13">
        <f>'Uscite dettaglio missioni'!HN126</f>
        <v>0</v>
      </c>
      <c r="M126" s="13">
        <f>'Uscite dettaglio missioni'!HO126</f>
        <v>0</v>
      </c>
      <c r="N126" s="13">
        <f>'Uscite dettaglio missioni'!HP126</f>
        <v>0</v>
      </c>
      <c r="O126" s="13">
        <f>'Uscite dettaglio missioni'!HQ126</f>
        <v>0</v>
      </c>
      <c r="P126" s="13">
        <f>'Uscite dettaglio missioni'!HR126</f>
        <v>0</v>
      </c>
      <c r="Q126" s="13">
        <f>'Uscite dettaglio missioni'!HS126</f>
        <v>0</v>
      </c>
      <c r="R126" s="13">
        <f>'Uscite dettaglio missioni'!HT126</f>
        <v>0</v>
      </c>
      <c r="S126" s="13">
        <f>'Uscite dettaglio missioni'!HU126</f>
        <v>0</v>
      </c>
      <c r="T126" s="13">
        <f>'Uscite dettaglio missioni'!HV126</f>
        <v>0</v>
      </c>
      <c r="U126" s="13">
        <f>'Uscite dettaglio missioni'!HW126</f>
        <v>0</v>
      </c>
      <c r="V126" s="13">
        <f>'Uscite dettaglio missioni'!HX126</f>
        <v>300</v>
      </c>
      <c r="W126" s="13">
        <f>'Uscite dettaglio missioni'!HY126</f>
        <v>300</v>
      </c>
      <c r="X126" s="13">
        <f>'Uscite dettaglio missioni'!HZ126</f>
        <v>0</v>
      </c>
      <c r="Y126" s="13">
        <f>'Uscite dettaglio missioni'!IA126</f>
        <v>0</v>
      </c>
      <c r="Z126" s="13">
        <f>'Uscite dettaglio missioni'!IB126</f>
        <v>0</v>
      </c>
      <c r="AA126" s="13">
        <f>'Uscite dettaglio missioni'!IC126</f>
        <v>0</v>
      </c>
      <c r="AB126" s="13">
        <f>'Uscite dettaglio missioni'!ID126</f>
        <v>0</v>
      </c>
      <c r="AC126" s="13">
        <f>'Uscite dettaglio missioni'!IE126</f>
        <v>0</v>
      </c>
      <c r="AD126" s="13">
        <f>'Uscite dettaglio missioni'!IG126</f>
        <v>0</v>
      </c>
      <c r="AE126" s="13">
        <f>'Uscite dettaglio missioni'!II126</f>
        <v>0</v>
      </c>
      <c r="AF126" s="13">
        <f>'Uscite dettaglio missioni'!IH126</f>
        <v>0</v>
      </c>
      <c r="AG126" s="13">
        <f>'Uscite dettaglio missioni'!II126</f>
        <v>0</v>
      </c>
      <c r="AH126" s="53"/>
    </row>
    <row r="127" spans="1:34" ht="15" customHeight="1" x14ac:dyDescent="0.25">
      <c r="A127" s="5">
        <v>74</v>
      </c>
      <c r="B127" s="8" t="s">
        <v>101</v>
      </c>
      <c r="C127" s="12">
        <f>'Uscite dettaglio missioni'!HE127</f>
        <v>4120000</v>
      </c>
      <c r="D127" s="12">
        <f>'Uscite dettaglio missioni'!HF127</f>
        <v>121357.9</v>
      </c>
      <c r="E127" s="12">
        <f>'Uscite dettaglio missioni'!HG127</f>
        <v>5000</v>
      </c>
      <c r="F127" s="12">
        <f>'Uscite dettaglio missioni'!HH127</f>
        <v>0</v>
      </c>
      <c r="G127" s="12">
        <f>'Uscite dettaglio missioni'!HI127</f>
        <v>0</v>
      </c>
      <c r="H127" s="12">
        <f>'Uscite dettaglio missioni'!HJ127</f>
        <v>0</v>
      </c>
      <c r="I127" s="12">
        <f>'Uscite dettaglio missioni'!HK127</f>
        <v>0</v>
      </c>
      <c r="J127" s="12">
        <f>'Uscite dettaglio missioni'!HL127</f>
        <v>0</v>
      </c>
      <c r="K127" s="12">
        <f>'Uscite dettaglio missioni'!HM127</f>
        <v>0</v>
      </c>
      <c r="L127" s="12">
        <f>'Uscite dettaglio missioni'!HN127</f>
        <v>0</v>
      </c>
      <c r="M127" s="12">
        <f>'Uscite dettaglio missioni'!HO127</f>
        <v>20000</v>
      </c>
      <c r="N127" s="12">
        <f>'Uscite dettaglio missioni'!HP127</f>
        <v>20000</v>
      </c>
      <c r="O127" s="12">
        <f>'Uscite dettaglio missioni'!HQ127</f>
        <v>0</v>
      </c>
      <c r="P127" s="12">
        <f>'Uscite dettaglio missioni'!HR127</f>
        <v>161000</v>
      </c>
      <c r="Q127" s="12">
        <f>'Uscite dettaglio missioni'!HS127</f>
        <v>97000</v>
      </c>
      <c r="R127" s="12">
        <f>'Uscite dettaglio missioni'!HT127</f>
        <v>100000</v>
      </c>
      <c r="S127" s="12">
        <f>'Uscite dettaglio missioni'!HU127</f>
        <v>129900</v>
      </c>
      <c r="T127" s="12">
        <f>'Uscite dettaglio missioni'!HV127</f>
        <v>129900</v>
      </c>
      <c r="U127" s="12">
        <f>'Uscite dettaglio missioni'!HW127</f>
        <v>0</v>
      </c>
      <c r="V127" s="12">
        <f>'Uscite dettaglio missioni'!HX127</f>
        <v>10000</v>
      </c>
      <c r="W127" s="12">
        <f>'Uscite dettaglio missioni'!HY127</f>
        <v>10000</v>
      </c>
      <c r="X127" s="12">
        <f>'Uscite dettaglio missioni'!HZ127</f>
        <v>0</v>
      </c>
      <c r="Y127" s="12">
        <f>'Uscite dettaglio missioni'!IA127</f>
        <v>0</v>
      </c>
      <c r="Z127" s="12">
        <f>'Uscite dettaglio missioni'!IB127</f>
        <v>0</v>
      </c>
      <c r="AA127" s="12">
        <f>'Uscite dettaglio missioni'!IC127</f>
        <v>0</v>
      </c>
      <c r="AB127" s="12">
        <f>'Uscite dettaglio missioni'!ID127</f>
        <v>0</v>
      </c>
      <c r="AC127" s="12">
        <f>'Uscite dettaglio missioni'!IE127</f>
        <v>0</v>
      </c>
      <c r="AD127" s="12">
        <f>'Uscite dettaglio missioni'!IG127</f>
        <v>0</v>
      </c>
      <c r="AE127" s="12">
        <f>'Uscite dettaglio missioni'!II127</f>
        <v>0</v>
      </c>
      <c r="AF127" s="12">
        <f>'Uscite dettaglio missioni'!IH127</f>
        <v>0</v>
      </c>
      <c r="AG127" s="12">
        <f>'Uscite dettaglio missioni'!II127</f>
        <v>0</v>
      </c>
      <c r="AH127" s="53"/>
    </row>
    <row r="128" spans="1:34" ht="15.75" x14ac:dyDescent="0.25">
      <c r="A128" s="5">
        <v>7404</v>
      </c>
      <c r="B128" s="9" t="s">
        <v>265</v>
      </c>
      <c r="C128" s="13">
        <f>'Uscite dettaglio missioni'!HE128</f>
        <v>4000000</v>
      </c>
      <c r="D128" s="13">
        <f>'Uscite dettaglio missioni'!HF128</f>
        <v>0</v>
      </c>
      <c r="E128" s="13">
        <f>'Uscite dettaglio missioni'!HG128</f>
        <v>0</v>
      </c>
      <c r="F128" s="13">
        <f>'Uscite dettaglio missioni'!HH128</f>
        <v>0</v>
      </c>
      <c r="G128" s="13">
        <f>'Uscite dettaglio missioni'!HI128</f>
        <v>0</v>
      </c>
      <c r="H128" s="13">
        <f>'Uscite dettaglio missioni'!HJ128</f>
        <v>0</v>
      </c>
      <c r="I128" s="13">
        <f>'Uscite dettaglio missioni'!HK128</f>
        <v>0</v>
      </c>
      <c r="J128" s="13">
        <f>'Uscite dettaglio missioni'!HL128</f>
        <v>0</v>
      </c>
      <c r="K128" s="13">
        <f>'Uscite dettaglio missioni'!HM128</f>
        <v>0</v>
      </c>
      <c r="L128" s="13">
        <f>'Uscite dettaglio missioni'!HN128</f>
        <v>0</v>
      </c>
      <c r="M128" s="13">
        <f>'Uscite dettaglio missioni'!HO128</f>
        <v>0</v>
      </c>
      <c r="N128" s="13">
        <f>'Uscite dettaglio missioni'!HP128</f>
        <v>0</v>
      </c>
      <c r="O128" s="13">
        <f>'Uscite dettaglio missioni'!HQ128</f>
        <v>0</v>
      </c>
      <c r="P128" s="13">
        <f>'Uscite dettaglio missioni'!HR128</f>
        <v>0</v>
      </c>
      <c r="Q128" s="13">
        <f>'Uscite dettaglio missioni'!HS128</f>
        <v>0</v>
      </c>
      <c r="R128" s="13">
        <f>'Uscite dettaglio missioni'!HT128</f>
        <v>0</v>
      </c>
      <c r="S128" s="13">
        <f>'Uscite dettaglio missioni'!HU128</f>
        <v>0</v>
      </c>
      <c r="T128" s="13">
        <f>'Uscite dettaglio missioni'!HV128</f>
        <v>0</v>
      </c>
      <c r="U128" s="13">
        <f>'Uscite dettaglio missioni'!HW128</f>
        <v>0</v>
      </c>
      <c r="V128" s="13">
        <f>'Uscite dettaglio missioni'!HX128</f>
        <v>0</v>
      </c>
      <c r="W128" s="13">
        <f>'Uscite dettaglio missioni'!HY128</f>
        <v>0</v>
      </c>
      <c r="X128" s="13">
        <f>'Uscite dettaglio missioni'!HZ128</f>
        <v>0</v>
      </c>
      <c r="Y128" s="13">
        <f>'Uscite dettaglio missioni'!IA128</f>
        <v>0</v>
      </c>
      <c r="Z128" s="13">
        <f>'Uscite dettaglio missioni'!IB128</f>
        <v>0</v>
      </c>
      <c r="AA128" s="13">
        <f>'Uscite dettaglio missioni'!IC128</f>
        <v>0</v>
      </c>
      <c r="AB128" s="13">
        <f>'Uscite dettaglio missioni'!ID128</f>
        <v>0</v>
      </c>
      <c r="AC128" s="13">
        <f>'Uscite dettaglio missioni'!IE128</f>
        <v>0</v>
      </c>
      <c r="AD128" s="13">
        <f>'Uscite dettaglio missioni'!IG128</f>
        <v>0</v>
      </c>
      <c r="AE128" s="13">
        <f>'Uscite dettaglio missioni'!II128</f>
        <v>0</v>
      </c>
      <c r="AF128" s="13">
        <f>'Uscite dettaglio missioni'!IH128</f>
        <v>0</v>
      </c>
      <c r="AG128" s="13">
        <f>'Uscite dettaglio missioni'!II128</f>
        <v>0</v>
      </c>
      <c r="AH128" s="53"/>
    </row>
    <row r="129" spans="1:34" ht="15.75" x14ac:dyDescent="0.25">
      <c r="A129" s="5">
        <v>7405</v>
      </c>
      <c r="B129" s="9" t="s">
        <v>68</v>
      </c>
      <c r="C129" s="13">
        <f>'Uscite dettaglio missioni'!HE129</f>
        <v>120000</v>
      </c>
      <c r="D129" s="13">
        <f>'Uscite dettaglio missioni'!HF129</f>
        <v>121357.9</v>
      </c>
      <c r="E129" s="13">
        <f>'Uscite dettaglio missioni'!HG129</f>
        <v>5000</v>
      </c>
      <c r="F129" s="13">
        <f>'Uscite dettaglio missioni'!HH129</f>
        <v>0</v>
      </c>
      <c r="G129" s="13">
        <f>'Uscite dettaglio missioni'!HI129</f>
        <v>0</v>
      </c>
      <c r="H129" s="13">
        <f>'Uscite dettaglio missioni'!HJ129</f>
        <v>0</v>
      </c>
      <c r="I129" s="13">
        <f>'Uscite dettaglio missioni'!HK129</f>
        <v>0</v>
      </c>
      <c r="J129" s="13">
        <f>'Uscite dettaglio missioni'!HL129</f>
        <v>0</v>
      </c>
      <c r="K129" s="13">
        <f>'Uscite dettaglio missioni'!HM129</f>
        <v>0</v>
      </c>
      <c r="L129" s="13">
        <f>'Uscite dettaglio missioni'!HN129</f>
        <v>0</v>
      </c>
      <c r="M129" s="13">
        <f>'Uscite dettaglio missioni'!HO129</f>
        <v>20000</v>
      </c>
      <c r="N129" s="13">
        <f>'Uscite dettaglio missioni'!HP129</f>
        <v>20000</v>
      </c>
      <c r="O129" s="13">
        <f>'Uscite dettaglio missioni'!HQ129</f>
        <v>0</v>
      </c>
      <c r="P129" s="13">
        <f>'Uscite dettaglio missioni'!HR129</f>
        <v>161000</v>
      </c>
      <c r="Q129" s="13">
        <f>'Uscite dettaglio missioni'!HS129</f>
        <v>97000</v>
      </c>
      <c r="R129" s="13">
        <f>'Uscite dettaglio missioni'!HT129</f>
        <v>100000</v>
      </c>
      <c r="S129" s="13">
        <f>'Uscite dettaglio missioni'!HU129</f>
        <v>129900</v>
      </c>
      <c r="T129" s="13">
        <f>'Uscite dettaglio missioni'!HV129</f>
        <v>129900</v>
      </c>
      <c r="U129" s="13">
        <f>'Uscite dettaglio missioni'!HW129</f>
        <v>0</v>
      </c>
      <c r="V129" s="13">
        <f>'Uscite dettaglio missioni'!HX129</f>
        <v>10000</v>
      </c>
      <c r="W129" s="13">
        <f>'Uscite dettaglio missioni'!HY129</f>
        <v>10000</v>
      </c>
      <c r="X129" s="13">
        <f>'Uscite dettaglio missioni'!HZ129</f>
        <v>0</v>
      </c>
      <c r="Y129" s="13">
        <f>'Uscite dettaglio missioni'!IA129</f>
        <v>0</v>
      </c>
      <c r="Z129" s="13">
        <f>'Uscite dettaglio missioni'!IB129</f>
        <v>0</v>
      </c>
      <c r="AA129" s="13">
        <f>'Uscite dettaglio missioni'!IC129</f>
        <v>0</v>
      </c>
      <c r="AB129" s="13">
        <f>'Uscite dettaglio missioni'!ID129</f>
        <v>0</v>
      </c>
      <c r="AC129" s="13">
        <f>'Uscite dettaglio missioni'!IE129</f>
        <v>0</v>
      </c>
      <c r="AD129" s="13">
        <f>'Uscite dettaglio missioni'!IG129</f>
        <v>0</v>
      </c>
      <c r="AE129" s="13">
        <f>'Uscite dettaglio missioni'!II129</f>
        <v>0</v>
      </c>
      <c r="AF129" s="13">
        <f>'Uscite dettaglio missioni'!IH129</f>
        <v>0</v>
      </c>
      <c r="AG129" s="13">
        <f>'Uscite dettaglio missioni'!II129</f>
        <v>0</v>
      </c>
      <c r="AH129" s="53"/>
    </row>
    <row r="130" spans="1:34" ht="15" customHeight="1" x14ac:dyDescent="0.25">
      <c r="A130" s="5">
        <v>75</v>
      </c>
      <c r="B130" s="8" t="s">
        <v>69</v>
      </c>
      <c r="C130" s="12">
        <f>'Uscite dettaglio missioni'!HE130</f>
        <v>2330000</v>
      </c>
      <c r="D130" s="12">
        <f>'Uscite dettaglio missioni'!HF130</f>
        <v>2330914.2000000002</v>
      </c>
      <c r="E130" s="12">
        <f>'Uscite dettaglio missioni'!HG130</f>
        <v>2297139.9900000002</v>
      </c>
      <c r="F130" s="12">
        <f>'Uscite dettaglio missioni'!HH130</f>
        <v>2200000</v>
      </c>
      <c r="G130" s="12">
        <f>'Uscite dettaglio missioni'!HI130</f>
        <v>2700000</v>
      </c>
      <c r="H130" s="12">
        <f>'Uscite dettaglio missioni'!HJ130</f>
        <v>2591711.94</v>
      </c>
      <c r="I130" s="12">
        <f>'Uscite dettaglio missioni'!HK130</f>
        <v>2426661.58</v>
      </c>
      <c r="J130" s="12">
        <f>'Uscite dettaglio missioni'!HL130</f>
        <v>2426677.08</v>
      </c>
      <c r="K130" s="12">
        <f>'Uscite dettaglio missioni'!HM130</f>
        <v>2538092.73</v>
      </c>
      <c r="L130" s="12">
        <f>'Uscite dettaglio missioni'!HN130</f>
        <v>2500000</v>
      </c>
      <c r="M130" s="12">
        <f>'Uscite dettaglio missioni'!HO130</f>
        <v>2500000</v>
      </c>
      <c r="N130" s="12">
        <f>'Uscite dettaglio missioni'!HP130</f>
        <v>2360660.71</v>
      </c>
      <c r="O130" s="12">
        <f>'Uscite dettaglio missioni'!HQ130</f>
        <v>2500000</v>
      </c>
      <c r="P130" s="12">
        <f>'Uscite dettaglio missioni'!HR130</f>
        <v>2500000</v>
      </c>
      <c r="Q130" s="12">
        <f>'Uscite dettaglio missioni'!HS130</f>
        <v>2446772.5499999998</v>
      </c>
      <c r="R130" s="12">
        <f>'Uscite dettaglio missioni'!HT130</f>
        <v>2500000</v>
      </c>
      <c r="S130" s="12">
        <f>'Uscite dettaglio missioni'!HU130</f>
        <v>2000000</v>
      </c>
      <c r="T130" s="12">
        <f>'Uscite dettaglio missioni'!HV130</f>
        <v>2342163.42</v>
      </c>
      <c r="U130" s="12">
        <f>'Uscite dettaglio missioni'!HW130</f>
        <v>2500000</v>
      </c>
      <c r="V130" s="12">
        <f>'Uscite dettaglio missioni'!HX130</f>
        <v>2500000</v>
      </c>
      <c r="W130" s="12">
        <f>'Uscite dettaglio missioni'!HY130</f>
        <v>2064851.19</v>
      </c>
      <c r="X130" s="12">
        <f>'Uscite dettaglio missioni'!HZ130</f>
        <v>2500000</v>
      </c>
      <c r="Y130" s="12">
        <f>'Uscite dettaglio missioni'!IA130</f>
        <v>2500000</v>
      </c>
      <c r="Z130" s="12">
        <f>'Uscite dettaglio missioni'!IB130</f>
        <v>2137006.0299999998</v>
      </c>
      <c r="AA130" s="12">
        <f>'Uscite dettaglio missioni'!IC130</f>
        <v>2400000</v>
      </c>
      <c r="AB130" s="12">
        <f>'Uscite dettaglio missioni'!ID130</f>
        <v>2430000</v>
      </c>
      <c r="AC130" s="12">
        <f>'Uscite dettaglio missioni'!IE130</f>
        <v>2273137.6</v>
      </c>
      <c r="AD130" s="12">
        <f>'Uscite dettaglio missioni'!IG130</f>
        <v>2400871.79</v>
      </c>
      <c r="AE130" s="12">
        <f>'Uscite dettaglio missioni'!II130</f>
        <v>2400000</v>
      </c>
      <c r="AF130" s="12">
        <f>'Uscite dettaglio missioni'!IH130</f>
        <v>2163182.79</v>
      </c>
      <c r="AG130" s="12">
        <f>'Uscite dettaglio missioni'!II130</f>
        <v>2400000</v>
      </c>
      <c r="AH130" s="53"/>
    </row>
    <row r="131" spans="1:34" ht="15.75" x14ac:dyDescent="0.25">
      <c r="A131" s="5">
        <v>7500</v>
      </c>
      <c r="B131" s="9" t="s">
        <v>69</v>
      </c>
      <c r="C131" s="13">
        <f>'Uscite dettaglio missioni'!HE131</f>
        <v>2330000</v>
      </c>
      <c r="D131" s="13">
        <f>'Uscite dettaglio missioni'!HF131</f>
        <v>2330914.2000000002</v>
      </c>
      <c r="E131" s="13">
        <f>'Uscite dettaglio missioni'!HG131</f>
        <v>2297139.9900000002</v>
      </c>
      <c r="F131" s="13">
        <f>'Uscite dettaglio missioni'!HH131</f>
        <v>2200000</v>
      </c>
      <c r="G131" s="13">
        <f>'Uscite dettaglio missioni'!HI131</f>
        <v>2700000</v>
      </c>
      <c r="H131" s="13">
        <f>'Uscite dettaglio missioni'!HJ131</f>
        <v>2591711.94</v>
      </c>
      <c r="I131" s="13">
        <f>'Uscite dettaglio missioni'!HK131</f>
        <v>2426661.58</v>
      </c>
      <c r="J131" s="13">
        <f>'Uscite dettaglio missioni'!HL131</f>
        <v>2426677.08</v>
      </c>
      <c r="K131" s="13">
        <f>'Uscite dettaglio missioni'!HM131</f>
        <v>2538092.73</v>
      </c>
      <c r="L131" s="13">
        <f>'Uscite dettaglio missioni'!HN131</f>
        <v>2500000</v>
      </c>
      <c r="M131" s="13">
        <f>'Uscite dettaglio missioni'!HO131</f>
        <v>2500000</v>
      </c>
      <c r="N131" s="13">
        <f>'Uscite dettaglio missioni'!HP131</f>
        <v>2360660.71</v>
      </c>
      <c r="O131" s="13">
        <f>'Uscite dettaglio missioni'!HQ131</f>
        <v>2500000</v>
      </c>
      <c r="P131" s="13">
        <f>'Uscite dettaglio missioni'!HR131</f>
        <v>2500000</v>
      </c>
      <c r="Q131" s="13">
        <f>'Uscite dettaglio missioni'!HS131</f>
        <v>2446772.5499999998</v>
      </c>
      <c r="R131" s="13">
        <f>'Uscite dettaglio missioni'!HT131</f>
        <v>2500000</v>
      </c>
      <c r="S131" s="13">
        <f>'Uscite dettaglio missioni'!HU131</f>
        <v>2000000</v>
      </c>
      <c r="T131" s="13">
        <f>'Uscite dettaglio missioni'!HV131</f>
        <v>2342163.42</v>
      </c>
      <c r="U131" s="13">
        <f>'Uscite dettaglio missioni'!HW131</f>
        <v>2500000</v>
      </c>
      <c r="V131" s="13">
        <f>'Uscite dettaglio missioni'!HX131</f>
        <v>2500000</v>
      </c>
      <c r="W131" s="13">
        <f>'Uscite dettaglio missioni'!HY131</f>
        <v>2064851.19</v>
      </c>
      <c r="X131" s="13">
        <f>'Uscite dettaglio missioni'!HZ131</f>
        <v>2500000</v>
      </c>
      <c r="Y131" s="13">
        <f>'Uscite dettaglio missioni'!IA131</f>
        <v>2500000</v>
      </c>
      <c r="Z131" s="13">
        <f>'Uscite dettaglio missioni'!IB131</f>
        <v>2137006.0299999998</v>
      </c>
      <c r="AA131" s="13">
        <f>'Uscite dettaglio missioni'!IC131</f>
        <v>2400000</v>
      </c>
      <c r="AB131" s="13">
        <f>'Uscite dettaglio missioni'!ID131</f>
        <v>2430000</v>
      </c>
      <c r="AC131" s="13">
        <v>2273137.6</v>
      </c>
      <c r="AD131" s="13">
        <f>'Uscite dettaglio missioni'!IG131</f>
        <v>2400871.79</v>
      </c>
      <c r="AE131" s="13">
        <f>'Uscite dettaglio missioni'!II131</f>
        <v>2400000</v>
      </c>
      <c r="AF131" s="13">
        <v>2273137.6</v>
      </c>
      <c r="AG131" s="13">
        <v>2273137.6</v>
      </c>
      <c r="AH131" s="53"/>
    </row>
    <row r="132" spans="1:34" ht="20.100000000000001" customHeight="1" x14ac:dyDescent="0.25">
      <c r="A132" s="5">
        <v>8</v>
      </c>
      <c r="B132" s="7" t="s">
        <v>253</v>
      </c>
      <c r="C132" s="11">
        <f>'Uscite dettaglio missioni'!HE132</f>
        <v>0</v>
      </c>
      <c r="D132" s="11">
        <f>'Uscite dettaglio missioni'!HF132</f>
        <v>0</v>
      </c>
      <c r="E132" s="11">
        <f>'Uscite dettaglio missioni'!HG132</f>
        <v>0</v>
      </c>
      <c r="F132" s="11">
        <f>'Uscite dettaglio missioni'!HH132</f>
        <v>0</v>
      </c>
      <c r="G132" s="11">
        <f>'Uscite dettaglio missioni'!HI132</f>
        <v>0</v>
      </c>
      <c r="H132" s="11">
        <f>'Uscite dettaglio missioni'!HJ132</f>
        <v>0</v>
      </c>
      <c r="I132" s="11">
        <f>'Uscite dettaglio missioni'!HK132</f>
        <v>0</v>
      </c>
      <c r="J132" s="11">
        <f>'Uscite dettaglio missioni'!HL132</f>
        <v>0</v>
      </c>
      <c r="K132" s="11">
        <f>'Uscite dettaglio missioni'!HM132</f>
        <v>0</v>
      </c>
      <c r="L132" s="11">
        <f>'Uscite dettaglio missioni'!HN132</f>
        <v>0</v>
      </c>
      <c r="M132" s="11">
        <f>'Uscite dettaglio missioni'!HO132</f>
        <v>0</v>
      </c>
      <c r="N132" s="11">
        <f>'Uscite dettaglio missioni'!HP132</f>
        <v>0</v>
      </c>
      <c r="O132" s="11">
        <f>'Uscite dettaglio missioni'!HQ132</f>
        <v>0</v>
      </c>
      <c r="P132" s="11">
        <f>'Uscite dettaglio missioni'!HR132</f>
        <v>0</v>
      </c>
      <c r="Q132" s="11">
        <f>'Uscite dettaglio missioni'!HS132</f>
        <v>0</v>
      </c>
      <c r="R132" s="11">
        <f>'Uscite dettaglio missioni'!HT132</f>
        <v>0</v>
      </c>
      <c r="S132" s="11">
        <f>'Uscite dettaglio missioni'!HU132</f>
        <v>0</v>
      </c>
      <c r="T132" s="11">
        <f>'Uscite dettaglio missioni'!HV132</f>
        <v>0</v>
      </c>
      <c r="U132" s="11">
        <f>'Uscite dettaglio missioni'!HW132</f>
        <v>0</v>
      </c>
      <c r="V132" s="11">
        <f>'Uscite dettaglio missioni'!HX132</f>
        <v>0</v>
      </c>
      <c r="W132" s="11">
        <f>'Uscite dettaglio missioni'!HY132</f>
        <v>0</v>
      </c>
      <c r="X132" s="11">
        <f>'Uscite dettaglio missioni'!HZ132</f>
        <v>0</v>
      </c>
      <c r="Y132" s="11">
        <f>'Uscite dettaglio missioni'!IA132</f>
        <v>0</v>
      </c>
      <c r="Z132" s="11">
        <f>'Uscite dettaglio missioni'!IB132</f>
        <v>0</v>
      </c>
      <c r="AA132" s="11">
        <f>'Uscite dettaglio missioni'!IC132</f>
        <v>0</v>
      </c>
      <c r="AB132" s="11">
        <f>'Uscite dettaglio missioni'!ID132</f>
        <v>0</v>
      </c>
      <c r="AC132" s="11">
        <f>'Uscite dettaglio missioni'!IE132</f>
        <v>0</v>
      </c>
      <c r="AD132" s="11">
        <f>'Uscite dettaglio missioni'!IG132</f>
        <v>0</v>
      </c>
      <c r="AE132" s="11">
        <f>'Uscite dettaglio missioni'!II132</f>
        <v>0</v>
      </c>
      <c r="AF132" s="11">
        <f>'Uscite dettaglio missioni'!IH132</f>
        <v>0</v>
      </c>
      <c r="AG132" s="11">
        <f>'Uscite dettaglio missioni'!II132</f>
        <v>0</v>
      </c>
      <c r="AH132" s="53"/>
    </row>
    <row r="133" spans="1:34" ht="15.75" x14ac:dyDescent="0.25">
      <c r="A133" s="5">
        <v>8100</v>
      </c>
      <c r="B133" s="9" t="s">
        <v>254</v>
      </c>
      <c r="C133" s="13">
        <f>'Uscite dettaglio missioni'!HE133</f>
        <v>0</v>
      </c>
      <c r="D133" s="13">
        <f>'Uscite dettaglio missioni'!HF133</f>
        <v>0</v>
      </c>
      <c r="E133" s="13">
        <f>'Uscite dettaglio missioni'!HG133</f>
        <v>0</v>
      </c>
      <c r="F133" s="13">
        <f>'Uscite dettaglio missioni'!HH133</f>
        <v>0</v>
      </c>
      <c r="G133" s="13">
        <f>'Uscite dettaglio missioni'!HI133</f>
        <v>0</v>
      </c>
      <c r="H133" s="13">
        <f>'Uscite dettaglio missioni'!HJ133</f>
        <v>0</v>
      </c>
      <c r="I133" s="13">
        <f>'Uscite dettaglio missioni'!HK133</f>
        <v>0</v>
      </c>
      <c r="J133" s="13">
        <f>'Uscite dettaglio missioni'!HL133</f>
        <v>0</v>
      </c>
      <c r="K133" s="13">
        <f>'Uscite dettaglio missioni'!HM133</f>
        <v>0</v>
      </c>
      <c r="L133" s="13">
        <f>'Uscite dettaglio missioni'!HN133</f>
        <v>0</v>
      </c>
      <c r="M133" s="13">
        <f>'Uscite dettaglio missioni'!HO133</f>
        <v>0</v>
      </c>
      <c r="N133" s="13">
        <f>'Uscite dettaglio missioni'!HP133</f>
        <v>0</v>
      </c>
      <c r="O133" s="13">
        <f>'Uscite dettaglio missioni'!HQ133</f>
        <v>0</v>
      </c>
      <c r="P133" s="13">
        <f>'Uscite dettaglio missioni'!HR133</f>
        <v>0</v>
      </c>
      <c r="Q133" s="13">
        <f>'Uscite dettaglio missioni'!HS133</f>
        <v>0</v>
      </c>
      <c r="R133" s="13">
        <f>'Uscite dettaglio missioni'!HT133</f>
        <v>0</v>
      </c>
      <c r="S133" s="13">
        <f>'Uscite dettaglio missioni'!HU133</f>
        <v>0</v>
      </c>
      <c r="T133" s="13">
        <f>'Uscite dettaglio missioni'!HV133</f>
        <v>0</v>
      </c>
      <c r="U133" s="13">
        <f>'Uscite dettaglio missioni'!HW133</f>
        <v>0</v>
      </c>
      <c r="V133" s="13">
        <f>'Uscite dettaglio missioni'!HX133</f>
        <v>0</v>
      </c>
      <c r="W133" s="13">
        <f>'Uscite dettaglio missioni'!HY133</f>
        <v>0</v>
      </c>
      <c r="X133" s="13">
        <f>'Uscite dettaglio missioni'!HZ133</f>
        <v>0</v>
      </c>
      <c r="Y133" s="13">
        <f>'Uscite dettaglio missioni'!IA133</f>
        <v>0</v>
      </c>
      <c r="Z133" s="13">
        <f>'Uscite dettaglio missioni'!IB133</f>
        <v>0</v>
      </c>
      <c r="AA133" s="13">
        <f>'Uscite dettaglio missioni'!IC133</f>
        <v>0</v>
      </c>
      <c r="AB133" s="13">
        <f>'Uscite dettaglio missioni'!ID133</f>
        <v>0</v>
      </c>
      <c r="AC133" s="13">
        <f>'Uscite dettaglio missioni'!IE133</f>
        <v>0</v>
      </c>
      <c r="AD133" s="13">
        <f>'Uscite dettaglio missioni'!IG133</f>
        <v>0</v>
      </c>
      <c r="AE133" s="13">
        <f>'Uscite dettaglio missioni'!II133</f>
        <v>0</v>
      </c>
      <c r="AF133" s="13">
        <f>'Uscite dettaglio missioni'!IH133</f>
        <v>0</v>
      </c>
      <c r="AG133" s="13">
        <f>'Uscite dettaglio missioni'!II133</f>
        <v>0</v>
      </c>
      <c r="AH133" s="53"/>
    </row>
    <row r="134" spans="1:34" ht="15.75" x14ac:dyDescent="0.25">
      <c r="A134" s="5">
        <v>8200</v>
      </c>
      <c r="B134" s="9" t="s">
        <v>255</v>
      </c>
      <c r="C134" s="13">
        <f>'Uscite dettaglio missioni'!HE134</f>
        <v>0</v>
      </c>
      <c r="D134" s="13">
        <f>'Uscite dettaglio missioni'!HF134</f>
        <v>0</v>
      </c>
      <c r="E134" s="13">
        <f>'Uscite dettaglio missioni'!HG134</f>
        <v>0</v>
      </c>
      <c r="F134" s="13">
        <f>'Uscite dettaglio missioni'!HH134</f>
        <v>0</v>
      </c>
      <c r="G134" s="13">
        <f>'Uscite dettaglio missioni'!HI134</f>
        <v>0</v>
      </c>
      <c r="H134" s="13">
        <f>'Uscite dettaglio missioni'!HJ134</f>
        <v>0</v>
      </c>
      <c r="I134" s="13">
        <f>'Uscite dettaglio missioni'!HK134</f>
        <v>0</v>
      </c>
      <c r="J134" s="13">
        <f>'Uscite dettaglio missioni'!HL134</f>
        <v>0</v>
      </c>
      <c r="K134" s="13">
        <f>'Uscite dettaglio missioni'!HM134</f>
        <v>0</v>
      </c>
      <c r="L134" s="13">
        <f>'Uscite dettaglio missioni'!HN134</f>
        <v>0</v>
      </c>
      <c r="M134" s="13">
        <f>'Uscite dettaglio missioni'!HO134</f>
        <v>0</v>
      </c>
      <c r="N134" s="13">
        <f>'Uscite dettaglio missioni'!HP134</f>
        <v>0</v>
      </c>
      <c r="O134" s="13">
        <f>'Uscite dettaglio missioni'!HQ134</f>
        <v>0</v>
      </c>
      <c r="P134" s="13">
        <f>'Uscite dettaglio missioni'!HR134</f>
        <v>0</v>
      </c>
      <c r="Q134" s="13">
        <f>'Uscite dettaglio missioni'!HS134</f>
        <v>0</v>
      </c>
      <c r="R134" s="13">
        <f>'Uscite dettaglio missioni'!HT134</f>
        <v>0</v>
      </c>
      <c r="S134" s="13">
        <f>'Uscite dettaglio missioni'!HU134</f>
        <v>0</v>
      </c>
      <c r="T134" s="13">
        <f>'Uscite dettaglio missioni'!HV134</f>
        <v>0</v>
      </c>
      <c r="U134" s="13">
        <f>'Uscite dettaglio missioni'!HW134</f>
        <v>0</v>
      </c>
      <c r="V134" s="13">
        <f>'Uscite dettaglio missioni'!HX134</f>
        <v>0</v>
      </c>
      <c r="W134" s="13">
        <f>'Uscite dettaglio missioni'!HY134</f>
        <v>0</v>
      </c>
      <c r="X134" s="13">
        <f>'Uscite dettaglio missioni'!HZ134</f>
        <v>0</v>
      </c>
      <c r="Y134" s="13">
        <f>'Uscite dettaglio missioni'!IA134</f>
        <v>0</v>
      </c>
      <c r="Z134" s="13">
        <f>'Uscite dettaglio missioni'!IB134</f>
        <v>0</v>
      </c>
      <c r="AA134" s="13">
        <f>'Uscite dettaglio missioni'!IC134</f>
        <v>0</v>
      </c>
      <c r="AB134" s="13">
        <f>'Uscite dettaglio missioni'!ID134</f>
        <v>0</v>
      </c>
      <c r="AC134" s="13">
        <f>'Uscite dettaglio missioni'!IE134</f>
        <v>0</v>
      </c>
      <c r="AD134" s="13">
        <f>'Uscite dettaglio missioni'!IG134</f>
        <v>0</v>
      </c>
      <c r="AE134" s="13">
        <f>'Uscite dettaglio missioni'!II134</f>
        <v>0</v>
      </c>
      <c r="AF134" s="13">
        <f>'Uscite dettaglio missioni'!IH134</f>
        <v>0</v>
      </c>
      <c r="AG134" s="13">
        <f>'Uscite dettaglio missioni'!II134</f>
        <v>0</v>
      </c>
      <c r="AH134" s="53"/>
    </row>
    <row r="135" spans="1:34" ht="30" customHeight="1" x14ac:dyDescent="0.25">
      <c r="A135" s="5">
        <v>9997</v>
      </c>
      <c r="B135" s="7" t="s">
        <v>256</v>
      </c>
      <c r="C135" s="11">
        <f>'Uscite dettaglio missioni'!HE135</f>
        <v>0</v>
      </c>
      <c r="D135" s="11">
        <f>'Uscite dettaglio missioni'!HF135</f>
        <v>0</v>
      </c>
      <c r="E135" s="11">
        <f>'Uscite dettaglio missioni'!HG135</f>
        <v>0</v>
      </c>
      <c r="F135" s="11">
        <f>'Uscite dettaglio missioni'!HH135</f>
        <v>0</v>
      </c>
      <c r="G135" s="11">
        <f>'Uscite dettaglio missioni'!HI135</f>
        <v>0</v>
      </c>
      <c r="H135" s="11">
        <f>'Uscite dettaglio missioni'!HJ135</f>
        <v>0</v>
      </c>
      <c r="I135" s="11">
        <f>'Uscite dettaglio missioni'!HK135</f>
        <v>0</v>
      </c>
      <c r="J135" s="11">
        <f>'Uscite dettaglio missioni'!HL135</f>
        <v>0</v>
      </c>
      <c r="K135" s="11">
        <f>'Uscite dettaglio missioni'!HM135</f>
        <v>0</v>
      </c>
      <c r="L135" s="11">
        <f>'Uscite dettaglio missioni'!HN135</f>
        <v>0</v>
      </c>
      <c r="M135" s="11">
        <f>'Uscite dettaglio missioni'!HO135</f>
        <v>0</v>
      </c>
      <c r="N135" s="11">
        <f>'Uscite dettaglio missioni'!HP135</f>
        <v>0</v>
      </c>
      <c r="O135" s="11">
        <f>'Uscite dettaglio missioni'!HQ135</f>
        <v>0</v>
      </c>
      <c r="P135" s="11">
        <f>'Uscite dettaglio missioni'!HR135</f>
        <v>0</v>
      </c>
      <c r="Q135" s="11">
        <f>'Uscite dettaglio missioni'!HS135</f>
        <v>0</v>
      </c>
      <c r="R135" s="11">
        <f>'Uscite dettaglio missioni'!HT135</f>
        <v>0</v>
      </c>
      <c r="S135" s="11">
        <f>'Uscite dettaglio missioni'!HU135</f>
        <v>0</v>
      </c>
      <c r="T135" s="11">
        <f>'Uscite dettaglio missioni'!HV135</f>
        <v>0</v>
      </c>
      <c r="U135" s="11">
        <f>'Uscite dettaglio missioni'!HW135</f>
        <v>0</v>
      </c>
      <c r="V135" s="11">
        <f>'Uscite dettaglio missioni'!HX135</f>
        <v>0</v>
      </c>
      <c r="W135" s="11">
        <f>'Uscite dettaglio missioni'!HY135</f>
        <v>0</v>
      </c>
      <c r="X135" s="11">
        <f>'Uscite dettaglio missioni'!HZ135</f>
        <v>0</v>
      </c>
      <c r="Y135" s="11">
        <f>'Uscite dettaglio missioni'!IA135</f>
        <v>0</v>
      </c>
      <c r="Z135" s="11">
        <f>'Uscite dettaglio missioni'!IB135</f>
        <v>0</v>
      </c>
      <c r="AA135" s="11">
        <f>'Uscite dettaglio missioni'!IC135</f>
        <v>0</v>
      </c>
      <c r="AB135" s="11">
        <f>'Uscite dettaglio missioni'!ID135</f>
        <v>0</v>
      </c>
      <c r="AC135" s="11">
        <f>'Uscite dettaglio missioni'!IE135</f>
        <v>0</v>
      </c>
      <c r="AD135" s="11">
        <f>'Uscite dettaglio missioni'!IG135</f>
        <v>0</v>
      </c>
      <c r="AE135" s="11">
        <f>'Uscite dettaglio missioni'!II135</f>
        <v>0</v>
      </c>
      <c r="AF135" s="11">
        <f>'Uscite dettaglio missioni'!IH135</f>
        <v>0</v>
      </c>
      <c r="AG135" s="11">
        <f>'Uscite dettaglio missioni'!II135</f>
        <v>0</v>
      </c>
      <c r="AH135" s="53"/>
    </row>
    <row r="136" spans="1:34" ht="30" customHeight="1" x14ac:dyDescent="0.25">
      <c r="A136" s="5">
        <v>9998</v>
      </c>
      <c r="B136" s="7" t="s">
        <v>257</v>
      </c>
      <c r="C136" s="11">
        <f>'Uscite dettaglio missioni'!HE136</f>
        <v>0</v>
      </c>
      <c r="D136" s="11">
        <f>'Uscite dettaglio missioni'!HF136</f>
        <v>0</v>
      </c>
      <c r="E136" s="11">
        <f>'Uscite dettaglio missioni'!HG136</f>
        <v>0</v>
      </c>
      <c r="F136" s="11">
        <f>'Uscite dettaglio missioni'!HH136</f>
        <v>0</v>
      </c>
      <c r="G136" s="11">
        <f>'Uscite dettaglio missioni'!HI136</f>
        <v>0</v>
      </c>
      <c r="H136" s="11">
        <f>'Uscite dettaglio missioni'!HJ136</f>
        <v>0</v>
      </c>
      <c r="I136" s="11">
        <f>'Uscite dettaglio missioni'!HK136</f>
        <v>0</v>
      </c>
      <c r="J136" s="11">
        <f>'Uscite dettaglio missioni'!HL136</f>
        <v>0</v>
      </c>
      <c r="K136" s="11">
        <f>'Uscite dettaglio missioni'!HM136</f>
        <v>0</v>
      </c>
      <c r="L136" s="11">
        <f>'Uscite dettaglio missioni'!HN136</f>
        <v>0</v>
      </c>
      <c r="M136" s="11">
        <f>'Uscite dettaglio missioni'!HO136</f>
        <v>0</v>
      </c>
      <c r="N136" s="11">
        <f>'Uscite dettaglio missioni'!HP136</f>
        <v>0</v>
      </c>
      <c r="O136" s="11">
        <f>'Uscite dettaglio missioni'!HQ136</f>
        <v>0</v>
      </c>
      <c r="P136" s="11">
        <f>'Uscite dettaglio missioni'!HR136</f>
        <v>0</v>
      </c>
      <c r="Q136" s="11">
        <f>'Uscite dettaglio missioni'!HS136</f>
        <v>0</v>
      </c>
      <c r="R136" s="11">
        <f>'Uscite dettaglio missioni'!HT136</f>
        <v>0</v>
      </c>
      <c r="S136" s="11">
        <f>'Uscite dettaglio missioni'!HU136</f>
        <v>0</v>
      </c>
      <c r="T136" s="11">
        <f>'Uscite dettaglio missioni'!HV136</f>
        <v>0</v>
      </c>
      <c r="U136" s="11">
        <f>'Uscite dettaglio missioni'!HW136</f>
        <v>0</v>
      </c>
      <c r="V136" s="11">
        <f>'Uscite dettaglio missioni'!HX136</f>
        <v>0</v>
      </c>
      <c r="W136" s="11">
        <f>'Uscite dettaglio missioni'!HY136</f>
        <v>0</v>
      </c>
      <c r="X136" s="11">
        <f>'Uscite dettaglio missioni'!HZ136</f>
        <v>0</v>
      </c>
      <c r="Y136" s="11">
        <f>'Uscite dettaglio missioni'!IA136</f>
        <v>0</v>
      </c>
      <c r="Z136" s="11">
        <f>'Uscite dettaglio missioni'!IB136</f>
        <v>0</v>
      </c>
      <c r="AA136" s="11">
        <f>'Uscite dettaglio missioni'!IC136</f>
        <v>0</v>
      </c>
      <c r="AB136" s="11">
        <f>'Uscite dettaglio missioni'!ID136</f>
        <v>0</v>
      </c>
      <c r="AC136" s="11">
        <f>'Uscite dettaglio missioni'!IE136</f>
        <v>0</v>
      </c>
      <c r="AD136" s="11">
        <f>'Uscite dettaglio missioni'!IG136</f>
        <v>0</v>
      </c>
      <c r="AE136" s="11">
        <f>'Uscite dettaglio missioni'!II136</f>
        <v>0</v>
      </c>
      <c r="AF136" s="11">
        <f>'Uscite dettaglio missioni'!IH136</f>
        <v>0</v>
      </c>
      <c r="AG136" s="11">
        <f>'Uscite dettaglio missioni'!II136</f>
        <v>0</v>
      </c>
      <c r="AH136" s="53"/>
    </row>
    <row r="137" spans="1:34" ht="30" customHeight="1" x14ac:dyDescent="0.25">
      <c r="A137" s="5">
        <v>9999</v>
      </c>
      <c r="B137" s="7" t="s">
        <v>258</v>
      </c>
      <c r="C137" s="11">
        <f>'Uscite dettaglio missioni'!HE137</f>
        <v>0</v>
      </c>
      <c r="D137" s="11">
        <f>'Uscite dettaglio missioni'!HF137</f>
        <v>0</v>
      </c>
      <c r="E137" s="11">
        <f>'Uscite dettaglio missioni'!HG137</f>
        <v>0</v>
      </c>
      <c r="F137" s="11">
        <f>'Uscite dettaglio missioni'!HH137</f>
        <v>0</v>
      </c>
      <c r="G137" s="11">
        <f>'Uscite dettaglio missioni'!HI137</f>
        <v>0</v>
      </c>
      <c r="H137" s="11">
        <f>'Uscite dettaglio missioni'!HJ137</f>
        <v>0</v>
      </c>
      <c r="I137" s="11">
        <f>'Uscite dettaglio missioni'!HK137</f>
        <v>0</v>
      </c>
      <c r="J137" s="11">
        <f>'Uscite dettaglio missioni'!HL137</f>
        <v>0</v>
      </c>
      <c r="K137" s="11">
        <f>'Uscite dettaglio missioni'!HM137</f>
        <v>0</v>
      </c>
      <c r="L137" s="11">
        <f>'Uscite dettaglio missioni'!HN137</f>
        <v>0</v>
      </c>
      <c r="M137" s="11">
        <f>'Uscite dettaglio missioni'!HO137</f>
        <v>0</v>
      </c>
      <c r="N137" s="11">
        <f>'Uscite dettaglio missioni'!HP137</f>
        <v>0</v>
      </c>
      <c r="O137" s="11">
        <f>'Uscite dettaglio missioni'!HQ137</f>
        <v>0</v>
      </c>
      <c r="P137" s="11">
        <f>'Uscite dettaglio missioni'!HR137</f>
        <v>0</v>
      </c>
      <c r="Q137" s="11">
        <f>'Uscite dettaglio missioni'!HS137</f>
        <v>0</v>
      </c>
      <c r="R137" s="11">
        <f>'Uscite dettaglio missioni'!HT137</f>
        <v>0</v>
      </c>
      <c r="S137" s="11">
        <f>'Uscite dettaglio missioni'!HU137</f>
        <v>0</v>
      </c>
      <c r="T137" s="11">
        <f>'Uscite dettaglio missioni'!HV137</f>
        <v>0</v>
      </c>
      <c r="U137" s="11">
        <f>'Uscite dettaglio missioni'!HW137</f>
        <v>0</v>
      </c>
      <c r="V137" s="11">
        <f>'Uscite dettaglio missioni'!HX137</f>
        <v>0</v>
      </c>
      <c r="W137" s="11">
        <f>'Uscite dettaglio missioni'!HY137</f>
        <v>0</v>
      </c>
      <c r="X137" s="11">
        <f>'Uscite dettaglio missioni'!HZ137</f>
        <v>0</v>
      </c>
      <c r="Y137" s="11">
        <f>'Uscite dettaglio missioni'!IA137</f>
        <v>0</v>
      </c>
      <c r="Z137" s="11">
        <f>'Uscite dettaglio missioni'!IB137</f>
        <v>0</v>
      </c>
      <c r="AA137" s="11">
        <f>'Uscite dettaglio missioni'!IC137</f>
        <v>0</v>
      </c>
      <c r="AB137" s="11">
        <f>'Uscite dettaglio missioni'!ID137</f>
        <v>0</v>
      </c>
      <c r="AC137" s="11">
        <f>'Uscite dettaglio missioni'!IE137</f>
        <v>0</v>
      </c>
      <c r="AD137" s="11">
        <f>'Uscite dettaglio missioni'!IG137</f>
        <v>0</v>
      </c>
      <c r="AE137" s="11">
        <f>'Uscite dettaglio missioni'!II137</f>
        <v>0</v>
      </c>
      <c r="AF137" s="11">
        <f>'Uscite dettaglio missioni'!IH137</f>
        <v>0</v>
      </c>
      <c r="AG137" s="11">
        <f>'Uscite dettaglio missioni'!II137</f>
        <v>0</v>
      </c>
      <c r="AH137" s="53"/>
    </row>
    <row r="138" spans="1:34" ht="15.75" x14ac:dyDescent="0.25">
      <c r="C138" s="23">
        <f>'Uscite dettaglio missioni'!HE138</f>
        <v>0</v>
      </c>
      <c r="D138" s="23">
        <f>'Uscite dettaglio missioni'!HF138</f>
        <v>0</v>
      </c>
      <c r="E138" s="23">
        <f>'Uscite dettaglio missioni'!HG138</f>
        <v>0</v>
      </c>
      <c r="F138" s="23">
        <f>'Uscite dettaglio missioni'!HH138</f>
        <v>0</v>
      </c>
      <c r="G138" s="23">
        <f>'Uscite dettaglio missioni'!HI138</f>
        <v>0</v>
      </c>
      <c r="H138" s="23">
        <f>'Uscite dettaglio missioni'!HJ138</f>
        <v>0</v>
      </c>
      <c r="I138" s="23">
        <f>'Uscite dettaglio missioni'!HK138</f>
        <v>0</v>
      </c>
      <c r="J138" s="23">
        <f>'Uscite dettaglio missioni'!HL138</f>
        <v>0</v>
      </c>
      <c r="K138" s="23">
        <f>'Uscite dettaglio missioni'!HM138</f>
        <v>0</v>
      </c>
      <c r="L138" s="23">
        <f>'Uscite dettaglio missioni'!HN138</f>
        <v>0</v>
      </c>
      <c r="M138" s="23">
        <f>'Uscite dettaglio missioni'!HO138</f>
        <v>0</v>
      </c>
      <c r="N138" s="23">
        <f>'Uscite dettaglio missioni'!HP138</f>
        <v>0</v>
      </c>
      <c r="O138" s="23">
        <f>'Uscite dettaglio missioni'!HQ138</f>
        <v>0</v>
      </c>
      <c r="P138" s="23">
        <f>'Uscite dettaglio missioni'!HR138</f>
        <v>0</v>
      </c>
      <c r="Q138" s="23">
        <f>'Uscite dettaglio missioni'!HS138</f>
        <v>0</v>
      </c>
      <c r="R138" s="23">
        <f>'Uscite dettaglio missioni'!HT138</f>
        <v>0</v>
      </c>
      <c r="S138" s="23">
        <f>'Uscite dettaglio missioni'!HU138</f>
        <v>0</v>
      </c>
      <c r="T138" s="23">
        <f>'Uscite dettaglio missioni'!HV138</f>
        <v>0</v>
      </c>
      <c r="U138" s="23">
        <f>'Uscite dettaglio missioni'!HW138</f>
        <v>0</v>
      </c>
      <c r="V138" s="23">
        <f>'Uscite dettaglio missioni'!HX138</f>
        <v>0</v>
      </c>
      <c r="W138" s="23">
        <f>'Uscite dettaglio missioni'!HY138</f>
        <v>0</v>
      </c>
      <c r="X138" s="23">
        <f>'Uscite dettaglio missioni'!HZ138</f>
        <v>0</v>
      </c>
      <c r="Y138" s="23">
        <f>'Uscite dettaglio missioni'!IA138</f>
        <v>0</v>
      </c>
      <c r="Z138" s="23">
        <f>'Uscite dettaglio missioni'!IB138</f>
        <v>0</v>
      </c>
      <c r="AA138" s="23">
        <f>'Uscite dettaglio missioni'!IC138</f>
        <v>0</v>
      </c>
      <c r="AB138" s="23">
        <f>'Uscite dettaglio missioni'!ID138</f>
        <v>0</v>
      </c>
      <c r="AC138" s="23">
        <f>'Uscite dettaglio missioni'!IE138</f>
        <v>0</v>
      </c>
      <c r="AD138" s="23">
        <f>'Uscite dettaglio missioni'!IG138</f>
        <v>0</v>
      </c>
      <c r="AE138" s="23">
        <f>'Uscite dettaglio missioni'!II138</f>
        <v>0</v>
      </c>
      <c r="AF138" s="23">
        <f>'Uscite dettaglio missioni'!IH138</f>
        <v>0</v>
      </c>
      <c r="AG138" s="23">
        <f>'Uscite dettaglio missioni'!II138</f>
        <v>0</v>
      </c>
      <c r="AH138" s="53"/>
    </row>
    <row r="139" spans="1:34" s="31" customFormat="1" ht="26.25" customHeight="1" x14ac:dyDescent="0.25">
      <c r="A139" s="29"/>
      <c r="B139" s="30" t="s">
        <v>78</v>
      </c>
      <c r="C139" s="27">
        <f>'Uscite dettaglio missioni'!HE139</f>
        <v>24801630.940000001</v>
      </c>
      <c r="D139" s="27">
        <f>'Uscite dettaglio missioni'!HF139</f>
        <v>21124170.490000002</v>
      </c>
      <c r="E139" s="27">
        <f>'Uscite dettaglio missioni'!HG139</f>
        <v>20451637.980000004</v>
      </c>
      <c r="F139" s="27">
        <f>'Uscite dettaglio missioni'!HH139</f>
        <v>17861708.25</v>
      </c>
      <c r="G139" s="27">
        <f>'Uscite dettaglio missioni'!HI139</f>
        <v>18930384.630000003</v>
      </c>
      <c r="H139" s="27">
        <f>'Uscite dettaglio missioni'!HJ139</f>
        <v>17306331.440000001</v>
      </c>
      <c r="I139" s="27">
        <f>'Uscite dettaglio missioni'!HK139</f>
        <v>16221909.41</v>
      </c>
      <c r="J139" s="27">
        <f>'Uscite dettaglio missioni'!HL139</f>
        <v>14863738.711000003</v>
      </c>
      <c r="K139" s="27">
        <f>'Uscite dettaglio missioni'!HM139</f>
        <v>13666757.26</v>
      </c>
      <c r="L139" s="27">
        <f>'Uscite dettaglio missioni'!HN139</f>
        <v>13021390</v>
      </c>
      <c r="M139" s="27">
        <f>'Uscite dettaglio missioni'!HO139</f>
        <v>14475584.620000001</v>
      </c>
      <c r="N139" s="27">
        <f>'Uscite dettaglio missioni'!HP139</f>
        <v>11947986.51</v>
      </c>
      <c r="O139" s="27">
        <f>'Uscite dettaglio missioni'!HQ139</f>
        <v>14464111</v>
      </c>
      <c r="P139" s="27">
        <f>'Uscite dettaglio missioni'!HR139</f>
        <v>15669792.92</v>
      </c>
      <c r="Q139" s="27">
        <f>'Uscite dettaglio missioni'!HS139</f>
        <v>12865157.140000002</v>
      </c>
      <c r="R139" s="27">
        <f>'Uscite dettaglio missioni'!HT139</f>
        <v>14942542.030000001</v>
      </c>
      <c r="S139" s="27">
        <f>'Uscite dettaglio missioni'!HU139</f>
        <v>16540537.07</v>
      </c>
      <c r="T139" s="27">
        <f>'Uscite dettaglio missioni'!HV139</f>
        <v>14935858.149999999</v>
      </c>
      <c r="U139" s="27">
        <f>'Uscite dettaglio missioni'!HW139</f>
        <v>12712605.4</v>
      </c>
      <c r="V139" s="27">
        <f>'Uscite dettaglio missioni'!HX139</f>
        <v>19155556.109999999</v>
      </c>
      <c r="W139" s="27">
        <f>'Uscite dettaglio missioni'!HY139</f>
        <v>14558141.600000001</v>
      </c>
      <c r="X139" s="27">
        <f>'Uscite dettaglio missioni'!HZ139</f>
        <v>18017784</v>
      </c>
      <c r="Y139" s="27">
        <f>'Uscite dettaglio missioni'!IA139</f>
        <v>21104890.410000004</v>
      </c>
      <c r="Z139" s="27">
        <f>'Uscite dettaglio missioni'!IB139</f>
        <v>23318468.359999999</v>
      </c>
      <c r="AA139" s="27">
        <f>'Uscite dettaglio missioni'!IC139</f>
        <v>15992212</v>
      </c>
      <c r="AB139" s="27">
        <f>'Uscite dettaglio missioni'!ID139</f>
        <v>15350011.23</v>
      </c>
      <c r="AC139" s="27">
        <f>'Uscite dettaglio missioni'!IE139</f>
        <v>13562782.5</v>
      </c>
      <c r="AD139" s="27">
        <f>'Uscite dettaglio missioni'!IG139</f>
        <v>15537143.729999999</v>
      </c>
      <c r="AE139" s="27">
        <f>'Uscite dettaglio missioni'!II139</f>
        <v>16574697.77</v>
      </c>
      <c r="AF139" s="27">
        <f>'Uscite dettaglio missioni'!IH139</f>
        <v>14811263.189999999</v>
      </c>
      <c r="AG139" s="27">
        <f>'Uscite dettaglio missioni'!II139</f>
        <v>16574697.77</v>
      </c>
      <c r="AH139" s="53"/>
    </row>
    <row r="143" spans="1:34" hidden="1" x14ac:dyDescent="0.25">
      <c r="C143" s="23"/>
      <c r="D143" s="23"/>
      <c r="E143" s="23"/>
      <c r="F143" s="23"/>
      <c r="G143" s="23"/>
    </row>
    <row r="144" spans="1:34" x14ac:dyDescent="0.25">
      <c r="C144" s="23"/>
      <c r="D144" s="23"/>
      <c r="E144" s="23"/>
      <c r="F144" s="23"/>
      <c r="G144" s="23"/>
    </row>
  </sheetData>
  <printOptions horizontalCentered="1" gridLines="1"/>
  <pageMargins left="0.51181102362204722" right="0.51181102362204722" top="0.74803149606299213" bottom="0.74803149606299213" header="0.31496062992125984" footer="0.31496062992125984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I144"/>
  <sheetViews>
    <sheetView zoomScale="90" zoomScaleNormal="90" workbookViewId="0">
      <pane xSplit="2" ySplit="3" topLeftCell="HY4" activePane="bottomRight" state="frozen"/>
      <selection pane="topRight" activeCell="C1" sqref="C1"/>
      <selection pane="bottomLeft" activeCell="A5" sqref="A5"/>
      <selection pane="bottomRight" activeCell="IH83" sqref="IH83"/>
    </sheetView>
  </sheetViews>
  <sheetFormatPr defaultColWidth="9.140625" defaultRowHeight="15" x14ac:dyDescent="0.25"/>
  <cols>
    <col min="1" max="1" width="8.140625" customWidth="1"/>
    <col min="2" max="2" width="60.85546875" style="2" customWidth="1"/>
    <col min="3" max="217" width="18.140625" style="1" customWidth="1"/>
    <col min="218" max="243" width="18.140625" style="23" customWidth="1"/>
    <col min="244" max="244" width="16.140625" bestFit="1" customWidth="1"/>
    <col min="269" max="269" width="16.85546875" bestFit="1" customWidth="1"/>
  </cols>
  <sheetData>
    <row r="1" spans="1:244" s="20" customFormat="1" ht="38.25" customHeight="1" x14ac:dyDescent="0.25">
      <c r="B1" s="38" t="s">
        <v>245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6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6"/>
      <c r="BJ1" s="51"/>
      <c r="CH1" s="51"/>
      <c r="CI1" s="51"/>
      <c r="CJ1" s="51"/>
      <c r="CK1" s="51"/>
      <c r="CL1" s="51"/>
      <c r="CM1" s="56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6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6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6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6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</row>
    <row r="2" spans="1:244" ht="23.25" customHeight="1" x14ac:dyDescent="0.35">
      <c r="A2" s="49" t="s">
        <v>104</v>
      </c>
      <c r="B2"/>
      <c r="C2" s="50"/>
      <c r="D2" s="50"/>
      <c r="E2" s="33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24"/>
      <c r="R2" s="35"/>
      <c r="S2" s="35"/>
      <c r="T2" s="2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6"/>
      <c r="GE2" s="36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45" t="s">
        <v>389</v>
      </c>
      <c r="GV2" s="45" t="s">
        <v>389</v>
      </c>
      <c r="GW2" s="45" t="s">
        <v>389</v>
      </c>
      <c r="GX2" s="35"/>
      <c r="GY2" s="35"/>
      <c r="GZ2" s="35"/>
      <c r="HA2" s="35"/>
      <c r="HB2" s="35"/>
      <c r="HC2" s="35"/>
      <c r="HD2" s="3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/>
      <c r="HZ2"/>
      <c r="IA2"/>
      <c r="IB2"/>
      <c r="IC2"/>
      <c r="ID2"/>
      <c r="IE2"/>
      <c r="IF2"/>
      <c r="IG2"/>
      <c r="IH2"/>
      <c r="II2"/>
    </row>
    <row r="3" spans="1:244" s="2" customFormat="1" ht="45" x14ac:dyDescent="0.25">
      <c r="A3" s="3"/>
      <c r="B3" s="6" t="s">
        <v>102</v>
      </c>
      <c r="C3" s="32" t="s">
        <v>270</v>
      </c>
      <c r="D3" s="32" t="s">
        <v>468</v>
      </c>
      <c r="E3" s="32" t="s">
        <v>271</v>
      </c>
      <c r="F3" s="32" t="s">
        <v>272</v>
      </c>
      <c r="G3" s="32" t="s">
        <v>469</v>
      </c>
      <c r="H3" s="32" t="s">
        <v>276</v>
      </c>
      <c r="I3" s="32" t="s">
        <v>273</v>
      </c>
      <c r="J3" s="32" t="s">
        <v>470</v>
      </c>
      <c r="K3" s="32" t="s">
        <v>274</v>
      </c>
      <c r="L3" s="32" t="s">
        <v>275</v>
      </c>
      <c r="M3" s="32" t="s">
        <v>471</v>
      </c>
      <c r="N3" s="32" t="s">
        <v>371</v>
      </c>
      <c r="O3" s="32" t="s">
        <v>347</v>
      </c>
      <c r="P3" s="32" t="s">
        <v>472</v>
      </c>
      <c r="Q3" s="32" t="s">
        <v>376</v>
      </c>
      <c r="R3" s="32" t="s">
        <v>377</v>
      </c>
      <c r="S3" s="32" t="s">
        <v>473</v>
      </c>
      <c r="T3" s="32" t="s">
        <v>404</v>
      </c>
      <c r="U3" s="32" t="s">
        <v>392</v>
      </c>
      <c r="V3" s="32" t="s">
        <v>474</v>
      </c>
      <c r="W3" s="32" t="s">
        <v>418</v>
      </c>
      <c r="X3" s="32" t="s">
        <v>417</v>
      </c>
      <c r="Y3" s="32" t="s">
        <v>475</v>
      </c>
      <c r="Z3" s="32" t="s">
        <v>433</v>
      </c>
      <c r="AA3" s="32" t="s">
        <v>434</v>
      </c>
      <c r="AB3" s="32" t="s">
        <v>476</v>
      </c>
      <c r="AC3" s="32" t="s">
        <v>458</v>
      </c>
      <c r="AD3" s="32" t="s">
        <v>452</v>
      </c>
      <c r="AE3" s="32" t="s">
        <v>551</v>
      </c>
      <c r="AF3" s="32" t="s">
        <v>560</v>
      </c>
      <c r="AG3" s="32" t="s">
        <v>277</v>
      </c>
      <c r="AH3" s="32" t="s">
        <v>477</v>
      </c>
      <c r="AI3" s="32" t="s">
        <v>279</v>
      </c>
      <c r="AJ3" s="32" t="s">
        <v>278</v>
      </c>
      <c r="AK3" s="32" t="s">
        <v>478</v>
      </c>
      <c r="AL3" s="32" t="s">
        <v>295</v>
      </c>
      <c r="AM3" s="32" t="s">
        <v>302</v>
      </c>
      <c r="AN3" s="32" t="s">
        <v>479</v>
      </c>
      <c r="AO3" s="32" t="s">
        <v>303</v>
      </c>
      <c r="AP3" s="32" t="s">
        <v>304</v>
      </c>
      <c r="AQ3" s="32" t="s">
        <v>480</v>
      </c>
      <c r="AR3" s="32" t="s">
        <v>365</v>
      </c>
      <c r="AS3" s="32" t="s">
        <v>348</v>
      </c>
      <c r="AT3" s="32" t="s">
        <v>481</v>
      </c>
      <c r="AU3" s="32" t="s">
        <v>378</v>
      </c>
      <c r="AV3" s="32" t="s">
        <v>379</v>
      </c>
      <c r="AW3" s="32" t="s">
        <v>482</v>
      </c>
      <c r="AX3" s="32" t="s">
        <v>405</v>
      </c>
      <c r="AY3" s="32" t="s">
        <v>393</v>
      </c>
      <c r="AZ3" s="32" t="s">
        <v>483</v>
      </c>
      <c r="BA3" s="32" t="s">
        <v>420</v>
      </c>
      <c r="BB3" s="32" t="s">
        <v>419</v>
      </c>
      <c r="BC3" s="32" t="s">
        <v>484</v>
      </c>
      <c r="BD3" s="32" t="s">
        <v>435</v>
      </c>
      <c r="BE3" s="32" t="s">
        <v>436</v>
      </c>
      <c r="BF3" s="32" t="s">
        <v>485</v>
      </c>
      <c r="BG3" s="32" t="s">
        <v>459</v>
      </c>
      <c r="BH3" s="32" t="s">
        <v>453</v>
      </c>
      <c r="BI3" s="32" t="s">
        <v>552</v>
      </c>
      <c r="BJ3" s="32" t="s">
        <v>561</v>
      </c>
      <c r="BK3" s="32" t="s">
        <v>285</v>
      </c>
      <c r="BL3" s="32" t="s">
        <v>486</v>
      </c>
      <c r="BM3" s="32" t="s">
        <v>286</v>
      </c>
      <c r="BN3" s="32" t="s">
        <v>324</v>
      </c>
      <c r="BO3" s="32" t="s">
        <v>500</v>
      </c>
      <c r="BP3" s="32" t="s">
        <v>296</v>
      </c>
      <c r="BQ3" s="32" t="s">
        <v>325</v>
      </c>
      <c r="BR3" s="32" t="s">
        <v>501</v>
      </c>
      <c r="BS3" s="32" t="s">
        <v>306</v>
      </c>
      <c r="BT3" s="32" t="s">
        <v>307</v>
      </c>
      <c r="BU3" s="32" t="s">
        <v>502</v>
      </c>
      <c r="BV3" s="32" t="s">
        <v>370</v>
      </c>
      <c r="BW3" s="32" t="s">
        <v>349</v>
      </c>
      <c r="BX3" s="32" t="s">
        <v>503</v>
      </c>
      <c r="BY3" s="32" t="s">
        <v>380</v>
      </c>
      <c r="BZ3" s="32" t="s">
        <v>381</v>
      </c>
      <c r="CA3" s="32" t="s">
        <v>504</v>
      </c>
      <c r="CB3" s="32" t="s">
        <v>406</v>
      </c>
      <c r="CC3" s="32" t="s">
        <v>394</v>
      </c>
      <c r="CD3" s="32" t="s">
        <v>505</v>
      </c>
      <c r="CE3" s="32" t="s">
        <v>422</v>
      </c>
      <c r="CF3" s="32" t="s">
        <v>421</v>
      </c>
      <c r="CG3" s="32" t="s">
        <v>506</v>
      </c>
      <c r="CH3" s="32" t="s">
        <v>437</v>
      </c>
      <c r="CI3" s="32" t="s">
        <v>438</v>
      </c>
      <c r="CJ3" s="32" t="s">
        <v>507</v>
      </c>
      <c r="CK3" s="32" t="s">
        <v>460</v>
      </c>
      <c r="CL3" s="32" t="s">
        <v>454</v>
      </c>
      <c r="CM3" s="32" t="s">
        <v>553</v>
      </c>
      <c r="CN3" s="32" t="s">
        <v>562</v>
      </c>
      <c r="CO3" s="32" t="s">
        <v>287</v>
      </c>
      <c r="CP3" s="32" t="s">
        <v>508</v>
      </c>
      <c r="CQ3" s="32" t="s">
        <v>288</v>
      </c>
      <c r="CR3" s="32" t="s">
        <v>326</v>
      </c>
      <c r="CS3" s="32" t="s">
        <v>509</v>
      </c>
      <c r="CT3" s="32" t="s">
        <v>297</v>
      </c>
      <c r="CU3" s="32" t="s">
        <v>327</v>
      </c>
      <c r="CV3" s="32" t="s">
        <v>510</v>
      </c>
      <c r="CW3" s="32" t="s">
        <v>308</v>
      </c>
      <c r="CX3" s="32" t="s">
        <v>309</v>
      </c>
      <c r="CY3" s="32" t="s">
        <v>511</v>
      </c>
      <c r="CZ3" s="32" t="s">
        <v>369</v>
      </c>
      <c r="DA3" s="32" t="s">
        <v>350</v>
      </c>
      <c r="DB3" s="32" t="s">
        <v>512</v>
      </c>
      <c r="DC3" s="32" t="s">
        <v>382</v>
      </c>
      <c r="DD3" s="32" t="s">
        <v>383</v>
      </c>
      <c r="DE3" s="32" t="s">
        <v>513</v>
      </c>
      <c r="DF3" s="32" t="s">
        <v>407</v>
      </c>
      <c r="DG3" s="32" t="s">
        <v>395</v>
      </c>
      <c r="DH3" s="32" t="s">
        <v>514</v>
      </c>
      <c r="DI3" s="32" t="s">
        <v>424</v>
      </c>
      <c r="DJ3" s="32" t="s">
        <v>423</v>
      </c>
      <c r="DK3" s="32" t="s">
        <v>515</v>
      </c>
      <c r="DL3" s="32" t="s">
        <v>439</v>
      </c>
      <c r="DM3" s="32" t="s">
        <v>440</v>
      </c>
      <c r="DN3" s="32" t="s">
        <v>516</v>
      </c>
      <c r="DO3" s="32" t="s">
        <v>461</v>
      </c>
      <c r="DP3" s="32" t="s">
        <v>455</v>
      </c>
      <c r="DQ3" s="32" t="s">
        <v>554</v>
      </c>
      <c r="DR3" s="32" t="s">
        <v>563</v>
      </c>
      <c r="DS3" s="32" t="s">
        <v>289</v>
      </c>
      <c r="DT3" s="32" t="s">
        <v>517</v>
      </c>
      <c r="DU3" s="32" t="s">
        <v>290</v>
      </c>
      <c r="DV3" s="32" t="s">
        <v>328</v>
      </c>
      <c r="DW3" s="32" t="s">
        <v>518</v>
      </c>
      <c r="DX3" s="32" t="s">
        <v>298</v>
      </c>
      <c r="DY3" s="32" t="s">
        <v>329</v>
      </c>
      <c r="DZ3" s="32" t="s">
        <v>519</v>
      </c>
      <c r="EA3" s="32" t="s">
        <v>310</v>
      </c>
      <c r="EB3" s="32" t="s">
        <v>311</v>
      </c>
      <c r="EC3" s="32" t="s">
        <v>520</v>
      </c>
      <c r="ED3" s="32" t="s">
        <v>368</v>
      </c>
      <c r="EE3" s="32" t="s">
        <v>351</v>
      </c>
      <c r="EF3" s="32" t="s">
        <v>521</v>
      </c>
      <c r="EG3" s="32" t="s">
        <v>384</v>
      </c>
      <c r="EH3" s="32" t="s">
        <v>385</v>
      </c>
      <c r="EI3" s="32" t="s">
        <v>522</v>
      </c>
      <c r="EJ3" s="32" t="s">
        <v>408</v>
      </c>
      <c r="EK3" s="32" t="s">
        <v>396</v>
      </c>
      <c r="EL3" s="32" t="s">
        <v>523</v>
      </c>
      <c r="EM3" s="32" t="s">
        <v>426</v>
      </c>
      <c r="EN3" s="32" t="s">
        <v>425</v>
      </c>
      <c r="EO3" s="32" t="s">
        <v>524</v>
      </c>
      <c r="EP3" s="32" t="s">
        <v>441</v>
      </c>
      <c r="EQ3" s="32" t="s">
        <v>442</v>
      </c>
      <c r="ER3" s="32" t="s">
        <v>525</v>
      </c>
      <c r="ES3" s="32" t="s">
        <v>462</v>
      </c>
      <c r="ET3" s="32" t="s">
        <v>456</v>
      </c>
      <c r="EU3" s="32" t="s">
        <v>555</v>
      </c>
      <c r="EV3" s="32" t="s">
        <v>564</v>
      </c>
      <c r="EW3" s="32" t="s">
        <v>291</v>
      </c>
      <c r="EX3" s="32" t="s">
        <v>526</v>
      </c>
      <c r="EY3" s="32" t="s">
        <v>293</v>
      </c>
      <c r="EZ3" s="32" t="s">
        <v>330</v>
      </c>
      <c r="FA3" s="32" t="s">
        <v>527</v>
      </c>
      <c r="FB3" s="32" t="s">
        <v>299</v>
      </c>
      <c r="FC3" s="32" t="s">
        <v>331</v>
      </c>
      <c r="FD3" s="32" t="s">
        <v>528</v>
      </c>
      <c r="FE3" s="32" t="s">
        <v>312</v>
      </c>
      <c r="FF3" s="32" t="s">
        <v>313</v>
      </c>
      <c r="FG3" s="32" t="s">
        <v>529</v>
      </c>
      <c r="FH3" s="32" t="s">
        <v>367</v>
      </c>
      <c r="FI3" s="32" t="s">
        <v>352</v>
      </c>
      <c r="FJ3" s="32" t="s">
        <v>530</v>
      </c>
      <c r="FK3" s="32" t="s">
        <v>386</v>
      </c>
      <c r="FL3" s="32" t="s">
        <v>387</v>
      </c>
      <c r="FM3" s="32" t="s">
        <v>531</v>
      </c>
      <c r="FN3" s="32" t="s">
        <v>409</v>
      </c>
      <c r="FO3" s="32" t="s">
        <v>397</v>
      </c>
      <c r="FP3" s="32" t="s">
        <v>532</v>
      </c>
      <c r="FQ3" s="32" t="s">
        <v>428</v>
      </c>
      <c r="FR3" s="32" t="s">
        <v>427</v>
      </c>
      <c r="FS3" s="32" t="s">
        <v>533</v>
      </c>
      <c r="FT3" s="32" t="s">
        <v>443</v>
      </c>
      <c r="FU3" s="32" t="s">
        <v>444</v>
      </c>
      <c r="FV3" s="32" t="s">
        <v>534</v>
      </c>
      <c r="FW3" s="32" t="s">
        <v>463</v>
      </c>
      <c r="FX3" s="32" t="s">
        <v>457</v>
      </c>
      <c r="FY3" s="32" t="s">
        <v>556</v>
      </c>
      <c r="FZ3" s="32" t="s">
        <v>565</v>
      </c>
      <c r="GA3" s="32" t="s">
        <v>294</v>
      </c>
      <c r="GB3" s="32" t="s">
        <v>535</v>
      </c>
      <c r="GC3" s="32" t="s">
        <v>292</v>
      </c>
      <c r="GD3" s="32" t="s">
        <v>318</v>
      </c>
      <c r="GE3" s="32" t="s">
        <v>536</v>
      </c>
      <c r="GF3" s="32" t="s">
        <v>300</v>
      </c>
      <c r="GG3" s="32" t="s">
        <v>332</v>
      </c>
      <c r="GH3" s="32" t="s">
        <v>537</v>
      </c>
      <c r="GI3" s="32" t="s">
        <v>314</v>
      </c>
      <c r="GJ3" s="32" t="s">
        <v>315</v>
      </c>
      <c r="GK3" s="32" t="s">
        <v>538</v>
      </c>
      <c r="GL3" s="32" t="s">
        <v>366</v>
      </c>
      <c r="GM3" s="32" t="s">
        <v>353</v>
      </c>
      <c r="GN3" s="32" t="s">
        <v>539</v>
      </c>
      <c r="GO3" s="32" t="s">
        <v>388</v>
      </c>
      <c r="GP3" s="32" t="s">
        <v>389</v>
      </c>
      <c r="GQ3" s="32" t="s">
        <v>499</v>
      </c>
      <c r="GR3" s="32" t="s">
        <v>410</v>
      </c>
      <c r="GS3" s="32" t="s">
        <v>398</v>
      </c>
      <c r="GT3" s="32" t="s">
        <v>498</v>
      </c>
      <c r="GU3" s="32" t="s">
        <v>430</v>
      </c>
      <c r="GV3" s="32" t="s">
        <v>429</v>
      </c>
      <c r="GW3" s="32" t="s">
        <v>497</v>
      </c>
      <c r="GX3" s="32" t="s">
        <v>465</v>
      </c>
      <c r="GY3" s="32" t="s">
        <v>466</v>
      </c>
      <c r="GZ3" s="32" t="s">
        <v>496</v>
      </c>
      <c r="HA3" s="32" t="s">
        <v>464</v>
      </c>
      <c r="HB3" s="32" t="s">
        <v>557</v>
      </c>
      <c r="HC3" s="32" t="s">
        <v>558</v>
      </c>
      <c r="HD3" s="32" t="s">
        <v>566</v>
      </c>
      <c r="HE3" s="32" t="s">
        <v>282</v>
      </c>
      <c r="HF3" s="32" t="s">
        <v>495</v>
      </c>
      <c r="HG3" s="32" t="s">
        <v>280</v>
      </c>
      <c r="HH3" s="32" t="s">
        <v>283</v>
      </c>
      <c r="HI3" s="32" t="s">
        <v>494</v>
      </c>
      <c r="HJ3" s="32" t="s">
        <v>301</v>
      </c>
      <c r="HK3" s="32" t="s">
        <v>281</v>
      </c>
      <c r="HL3" s="32" t="s">
        <v>493</v>
      </c>
      <c r="HM3" s="32" t="s">
        <v>284</v>
      </c>
      <c r="HN3" s="32" t="s">
        <v>305</v>
      </c>
      <c r="HO3" s="32" t="s">
        <v>492</v>
      </c>
      <c r="HP3" s="32" t="s">
        <v>364</v>
      </c>
      <c r="HQ3" s="32" t="s">
        <v>346</v>
      </c>
      <c r="HR3" s="32" t="s">
        <v>491</v>
      </c>
      <c r="HS3" s="32" t="s">
        <v>374</v>
      </c>
      <c r="HT3" s="32" t="s">
        <v>375</v>
      </c>
      <c r="HU3" s="32" t="s">
        <v>490</v>
      </c>
      <c r="HV3" s="32" t="s">
        <v>403</v>
      </c>
      <c r="HW3" s="32" t="s">
        <v>399</v>
      </c>
      <c r="HX3" s="32" t="s">
        <v>489</v>
      </c>
      <c r="HY3" s="32" t="s">
        <v>416</v>
      </c>
      <c r="HZ3" s="32" t="s">
        <v>413</v>
      </c>
      <c r="IA3" s="32" t="s">
        <v>488</v>
      </c>
      <c r="IB3" s="32" t="s">
        <v>431</v>
      </c>
      <c r="IC3" s="32" t="s">
        <v>432</v>
      </c>
      <c r="ID3" s="32" t="s">
        <v>487</v>
      </c>
      <c r="IE3" s="32" t="s">
        <v>467</v>
      </c>
      <c r="IF3" s="32" t="s">
        <v>451</v>
      </c>
      <c r="IG3" s="32" t="s">
        <v>549</v>
      </c>
      <c r="IH3" s="32" t="s">
        <v>569</v>
      </c>
      <c r="II3" s="32" t="s">
        <v>567</v>
      </c>
      <c r="IJ3" s="60">
        <f>-IH4+4043702.76</f>
        <v>8330</v>
      </c>
    </row>
    <row r="4" spans="1:244" ht="20.100000000000001" customHeight="1" x14ac:dyDescent="0.25">
      <c r="A4" s="5">
        <v>1</v>
      </c>
      <c r="B4" s="7" t="s">
        <v>85</v>
      </c>
      <c r="C4" s="11">
        <f t="shared" ref="C4:GF4" si="0">C5+C8+C12+C14+C17</f>
        <v>192255.77</v>
      </c>
      <c r="D4" s="11">
        <f t="shared" ref="D4" si="1">D5+D8+D12+D14+D17</f>
        <v>151205.76999999999</v>
      </c>
      <c r="E4" s="11">
        <f t="shared" si="0"/>
        <v>139926.66999999998</v>
      </c>
      <c r="F4" s="11">
        <f t="shared" si="0"/>
        <v>149917</v>
      </c>
      <c r="G4" s="11">
        <f t="shared" ref="G4" si="2">G5+G8+G12+G14+G17</f>
        <v>241493.71</v>
      </c>
      <c r="H4" s="11">
        <f t="shared" si="0"/>
        <v>231314.44999999998</v>
      </c>
      <c r="I4" s="11">
        <f t="shared" si="0"/>
        <v>327757.88</v>
      </c>
      <c r="J4" s="11">
        <f t="shared" ref="J4" si="3">J5+J8+J12+J14+J17</f>
        <v>234705.71</v>
      </c>
      <c r="K4" s="11">
        <f t="shared" si="0"/>
        <v>231647.79</v>
      </c>
      <c r="L4" s="11">
        <f t="shared" ref="L4:M4" si="4">L5+L8+L12+L14+L17</f>
        <v>231123</v>
      </c>
      <c r="M4" s="11">
        <f t="shared" si="4"/>
        <v>231123</v>
      </c>
      <c r="N4" s="11">
        <f>N5+N8+N12+N14+N17</f>
        <v>227485.19</v>
      </c>
      <c r="O4" s="11">
        <f t="shared" ref="O4" si="5">O5+O8+O12+O14+O17</f>
        <v>220106</v>
      </c>
      <c r="P4" s="11">
        <f t="shared" ref="P4:S4" si="6">P5+P8+P12+P14+P17</f>
        <v>221786</v>
      </c>
      <c r="Q4" s="11">
        <f>Q5+Q8+Q12+Q14+Q17</f>
        <v>236477.02</v>
      </c>
      <c r="R4" s="11">
        <f t="shared" ref="R4" si="7">R5+R8+R12+R14+R17</f>
        <v>220021.59</v>
      </c>
      <c r="S4" s="11">
        <f t="shared" si="6"/>
        <v>219797.16</v>
      </c>
      <c r="T4" s="11">
        <f>T5+T8+T12+T14+T17</f>
        <v>205763.42</v>
      </c>
      <c r="U4" s="11">
        <f t="shared" ref="U4" si="8">U5+U8+U12+U14+U17</f>
        <v>247307</v>
      </c>
      <c r="V4" s="11">
        <f t="shared" ref="V4:Y4" si="9">V5+V8+V12+V14+V17</f>
        <v>233327</v>
      </c>
      <c r="W4" s="11">
        <f t="shared" si="9"/>
        <v>233699.34</v>
      </c>
      <c r="X4" s="11">
        <f t="shared" ref="X4" si="10">X5+X8+X12+X14+X17</f>
        <v>233146</v>
      </c>
      <c r="Y4" s="11">
        <f t="shared" si="9"/>
        <v>237333.36</v>
      </c>
      <c r="Z4" s="11">
        <f t="shared" ref="Z4:AD4" si="11">Z5+Z8+Z12+Z14+Z17</f>
        <v>279129.76</v>
      </c>
      <c r="AA4" s="11">
        <f t="shared" si="11"/>
        <v>269200</v>
      </c>
      <c r="AB4" s="11">
        <f t="shared" ref="AB4:AF4" si="12">AB5+AB8+AB12+AB14+AB17</f>
        <v>254927.54</v>
      </c>
      <c r="AC4" s="11">
        <f t="shared" si="11"/>
        <v>272832.48000000004</v>
      </c>
      <c r="AD4" s="11">
        <f t="shared" si="11"/>
        <v>274690</v>
      </c>
      <c r="AE4" s="11">
        <f t="shared" si="12"/>
        <v>276670.56999999995</v>
      </c>
      <c r="AF4" s="11">
        <f t="shared" si="12"/>
        <v>239284</v>
      </c>
      <c r="AG4" s="11">
        <f>AG5+AG8+AG12+AG14+AG17</f>
        <v>1461642.96</v>
      </c>
      <c r="AH4" s="11">
        <f t="shared" ref="AH4:AL4" si="13">AH5+AH8+AH12+AH14+AH17</f>
        <v>1149662.96</v>
      </c>
      <c r="AI4" s="11">
        <f t="shared" si="13"/>
        <v>1066462.1099999999</v>
      </c>
      <c r="AJ4" s="11">
        <f t="shared" ref="AJ4" si="14">AJ5+AJ8+AJ12+AJ14+AJ17</f>
        <v>1243928</v>
      </c>
      <c r="AK4" s="11">
        <f>AK5+AK8+AK12+AK14+AK17</f>
        <v>1224125.06</v>
      </c>
      <c r="AL4" s="11">
        <f t="shared" si="13"/>
        <v>1081236.48</v>
      </c>
      <c r="AM4" s="11">
        <f>AM5+AM8+AM12+AM14+AM17</f>
        <v>1622315.44</v>
      </c>
      <c r="AN4" s="11">
        <f>AN5+AN8+AN12+AN14+AN17</f>
        <v>1175411.51</v>
      </c>
      <c r="AO4" s="11">
        <f>AO5+AO8+AO12+AO14+AO17</f>
        <v>1173818.3499999999</v>
      </c>
      <c r="AP4" s="11">
        <f t="shared" ref="AP4" si="15">AP5+AP8+AP12+AP14+AP17</f>
        <v>1190234</v>
      </c>
      <c r="AQ4" s="11">
        <f>AQ5+AQ8+AQ12+AQ14+AQ17</f>
        <v>1258856.21</v>
      </c>
      <c r="AR4" s="11">
        <f>AR5+AR8+AR12+AR14+AR17</f>
        <v>1220579.47</v>
      </c>
      <c r="AS4" s="11">
        <f t="shared" ref="AS4" si="16">AS5+AS8+AS12+AS14+AS17</f>
        <v>1149567</v>
      </c>
      <c r="AT4" s="11">
        <f t="shared" ref="AT4:AY4" si="17">AT5+AT8+AT12+AT14+AT17</f>
        <v>1201431.73</v>
      </c>
      <c r="AU4" s="11">
        <f>AU5+AU8+AU12+AU14+AU17</f>
        <v>1194189.1499999999</v>
      </c>
      <c r="AV4" s="11">
        <f t="shared" ref="AV4:AW4" si="18">AV5+AV8+AV12+AV14+AV17</f>
        <v>1077490.75</v>
      </c>
      <c r="AW4" s="11">
        <f t="shared" si="18"/>
        <v>1066902.99</v>
      </c>
      <c r="AX4" s="11">
        <f t="shared" si="17"/>
        <v>1000688.9500000001</v>
      </c>
      <c r="AY4" s="11">
        <f t="shared" si="17"/>
        <v>1152065</v>
      </c>
      <c r="AZ4" s="11">
        <f>AZ5+AZ8+AZ12+AZ14+AZ17</f>
        <v>1076774.29</v>
      </c>
      <c r="BA4" s="11">
        <f>BA5+BA8+BA12+BA14+BA17</f>
        <v>1131045.1599999999</v>
      </c>
      <c r="BB4" s="11">
        <f t="shared" ref="BB4" si="19">BB5+BB8+BB12+BB14+BB17</f>
        <v>1174638</v>
      </c>
      <c r="BC4" s="11">
        <f>BC5+BC8+BC12+BC14+BC17</f>
        <v>1190760.6299999999</v>
      </c>
      <c r="BD4" s="11">
        <f t="shared" ref="BD4:BG4" si="20">BD5+BD8+BD12+BD14+BD17</f>
        <v>1081878.0299999998</v>
      </c>
      <c r="BE4" s="11">
        <f t="shared" ref="BE4" si="21">BE5+BE8+BE12+BE14+BE17</f>
        <v>917000</v>
      </c>
      <c r="BF4" s="11">
        <f t="shared" si="20"/>
        <v>941044.71</v>
      </c>
      <c r="BG4" s="11">
        <f t="shared" si="20"/>
        <v>1039489.57</v>
      </c>
      <c r="BH4" s="11">
        <f t="shared" ref="BH4:BJ4" si="22">BH5+BH8+BH12+BH14+BH17</f>
        <v>1085235</v>
      </c>
      <c r="BI4" s="11">
        <f t="shared" si="22"/>
        <v>1136600.6099999999</v>
      </c>
      <c r="BJ4" s="11">
        <f t="shared" si="22"/>
        <v>1150967.92</v>
      </c>
      <c r="BK4" s="11">
        <f>BK5+BK8+BK12+BK14+BK17</f>
        <v>884392.99</v>
      </c>
      <c r="BL4" s="11">
        <f>BL5+BL8+BL12+BL14+BL17</f>
        <v>695562.99</v>
      </c>
      <c r="BM4" s="11">
        <f>BM5+BM8+BM12+BM14+BM17</f>
        <v>643662.44999999995</v>
      </c>
      <c r="BN4" s="11">
        <f t="shared" ref="BN4" si="23">BN5+BN8+BN12+BN14+BN17</f>
        <v>447890</v>
      </c>
      <c r="BO4" s="11">
        <f>BO5+BO8+BO12+BO14+BO17</f>
        <v>432887.03999999998</v>
      </c>
      <c r="BP4" s="11">
        <f>BP5+BP8+BP12+BP14+BP17</f>
        <v>411601.25</v>
      </c>
      <c r="BQ4" s="11">
        <f>BQ5+BQ8+BQ12+BQ14+BQ17</f>
        <v>624744.56000000006</v>
      </c>
      <c r="BR4" s="11">
        <f>BR5+BR8+BR12+BR14+BR17</f>
        <v>456843.8</v>
      </c>
      <c r="BS4" s="11">
        <f>BS5+BS8+BS12+BS14+BS17</f>
        <v>461818.31000000006</v>
      </c>
      <c r="BT4" s="11">
        <f t="shared" ref="BT4" si="24">BT5+BT8+BT12+BT14+BT17</f>
        <v>455027</v>
      </c>
      <c r="BU4" s="11">
        <f>BU5+BU8+BU12+BU14+BU17</f>
        <v>455027</v>
      </c>
      <c r="BV4" s="11">
        <f>BV5+BV8+BV12+BV14+BV17</f>
        <v>439493.06</v>
      </c>
      <c r="BW4" s="11">
        <f t="shared" ref="BW4" si="25">BW5+BW8+BW12+BW14+BW17</f>
        <v>457203</v>
      </c>
      <c r="BX4" s="11">
        <f t="shared" ref="BX4:CC4" si="26">BX5+BX8+BX12+BX14+BX17</f>
        <v>460223</v>
      </c>
      <c r="BY4" s="11">
        <f>BY5+BY8+BY12+BY14+BY17</f>
        <v>462393.44</v>
      </c>
      <c r="BZ4" s="11">
        <f t="shared" ref="BZ4:CA4" si="27">BZ5+BZ8+BZ12+BZ14+BZ17</f>
        <v>392025.05</v>
      </c>
      <c r="CA4" s="11">
        <f t="shared" si="27"/>
        <v>391626</v>
      </c>
      <c r="CB4" s="11">
        <f t="shared" si="26"/>
        <v>367111.69</v>
      </c>
      <c r="CC4" s="11">
        <f t="shared" si="26"/>
        <v>422319</v>
      </c>
      <c r="CD4" s="11">
        <f>CD5+CD8+CD12+CD14+CD17</f>
        <v>387040</v>
      </c>
      <c r="CE4" s="11">
        <f>CE5+CE8+CE12+CE14+CE17</f>
        <v>415465.44000000006</v>
      </c>
      <c r="CF4" s="11">
        <f t="shared" ref="CF4" si="28">CF5+CF8+CF12+CF14+CF17</f>
        <v>456524</v>
      </c>
      <c r="CG4" s="11">
        <f>CG5+CG8+CG12+CG14+CG17</f>
        <v>461318.34</v>
      </c>
      <c r="CH4" s="11">
        <f t="shared" ref="CH4:CL4" si="29">CH5+CH8+CH12+CH14+CH17</f>
        <v>405305.55000000005</v>
      </c>
      <c r="CI4" s="11">
        <f t="shared" ref="CI4" si="30">CI5+CI8+CI12+CI14+CI17</f>
        <v>398490</v>
      </c>
      <c r="CJ4" s="11">
        <f t="shared" si="29"/>
        <v>371421.33</v>
      </c>
      <c r="CK4" s="11">
        <f t="shared" si="29"/>
        <v>417252.44</v>
      </c>
      <c r="CL4" s="11">
        <f t="shared" si="29"/>
        <v>461689</v>
      </c>
      <c r="CM4" s="11">
        <f t="shared" ref="CM4:CO4" si="31">CM5+CM8+CM12+CM14+CM17</f>
        <v>420886.32</v>
      </c>
      <c r="CN4" s="11">
        <f t="shared" si="31"/>
        <v>362422.12</v>
      </c>
      <c r="CO4" s="11">
        <f t="shared" si="31"/>
        <v>38451.15</v>
      </c>
      <c r="CP4" s="11">
        <f t="shared" ref="CP4:CU4" si="32">CP5+CP8+CP12+CP14+CP17</f>
        <v>40241.15</v>
      </c>
      <c r="CQ4" s="11">
        <f t="shared" si="32"/>
        <v>36563.39</v>
      </c>
      <c r="CR4" s="11">
        <f t="shared" ref="CR4" si="33">CR5+CR8+CR12+CR14+CR17</f>
        <v>37157</v>
      </c>
      <c r="CS4" s="11">
        <f t="shared" si="32"/>
        <v>33172.19</v>
      </c>
      <c r="CT4" s="11">
        <f t="shared" si="32"/>
        <v>28957.559999999998</v>
      </c>
      <c r="CU4" s="11">
        <f t="shared" si="32"/>
        <v>56423.1</v>
      </c>
      <c r="CV4" s="11">
        <f t="shared" si="0"/>
        <v>29230.19</v>
      </c>
      <c r="CW4" s="11">
        <f t="shared" si="0"/>
        <v>29120.639999999999</v>
      </c>
      <c r="CX4" s="11">
        <f t="shared" ref="CX4" si="34">CX5+CX8+CX12+CX14+CX17</f>
        <v>25697</v>
      </c>
      <c r="CY4" s="11">
        <f t="shared" si="0"/>
        <v>25697</v>
      </c>
      <c r="CZ4" s="11">
        <f>CZ5+CZ8+CZ12+CZ14+CZ17</f>
        <v>25276.129999999997</v>
      </c>
      <c r="DA4" s="11">
        <f t="shared" ref="DA4" si="35">DA5+DA8+DA12+DA14+DA17</f>
        <v>34674</v>
      </c>
      <c r="DB4" s="11">
        <f t="shared" ref="DB4:DG4" si="36">DB5+DB8+DB12+DB14+DB17</f>
        <v>34844</v>
      </c>
      <c r="DC4" s="11">
        <f>DC5+DC8+DC12+DC14+DC17</f>
        <v>26275.22</v>
      </c>
      <c r="DD4" s="11">
        <f t="shared" ref="DD4:DE4" si="37">DD5+DD8+DD12+DD14+DD17</f>
        <v>24481.27</v>
      </c>
      <c r="DE4" s="11">
        <f t="shared" si="37"/>
        <v>24456.33</v>
      </c>
      <c r="DF4" s="11">
        <f t="shared" si="36"/>
        <v>25656.61</v>
      </c>
      <c r="DG4" s="11">
        <f t="shared" si="36"/>
        <v>26023</v>
      </c>
      <c r="DH4" s="11">
        <f t="shared" ref="DH4:DP4" si="38">DH5+DH8+DH12+DH14+DH17</f>
        <v>25773</v>
      </c>
      <c r="DI4" s="11">
        <f t="shared" si="38"/>
        <v>25966.66</v>
      </c>
      <c r="DJ4" s="11">
        <f t="shared" ref="DJ4" si="39">DJ5+DJ8+DJ12+DJ14+DJ17</f>
        <v>25582</v>
      </c>
      <c r="DK4" s="11">
        <f t="shared" si="38"/>
        <v>35914.79</v>
      </c>
      <c r="DL4" s="11">
        <f t="shared" si="38"/>
        <v>56770.97</v>
      </c>
      <c r="DM4" s="11">
        <f t="shared" ref="DM4" si="40">DM5+DM8+DM12+DM14+DM17</f>
        <v>107000</v>
      </c>
      <c r="DN4" s="11">
        <f t="shared" si="38"/>
        <v>103481.02</v>
      </c>
      <c r="DO4" s="11">
        <f t="shared" si="38"/>
        <v>109132.96</v>
      </c>
      <c r="DP4" s="11">
        <f t="shared" si="38"/>
        <v>119806</v>
      </c>
      <c r="DQ4" s="11">
        <f t="shared" ref="DQ4:DS4" si="41">DQ5+DQ8+DQ12+DQ14+DQ17</f>
        <v>120344.56</v>
      </c>
      <c r="DR4" s="11">
        <f t="shared" si="41"/>
        <v>114454</v>
      </c>
      <c r="DS4" s="11">
        <f t="shared" si="41"/>
        <v>384511.55</v>
      </c>
      <c r="DT4" s="11">
        <f t="shared" si="0"/>
        <v>302411.55</v>
      </c>
      <c r="DU4" s="11">
        <f t="shared" si="0"/>
        <v>279853.27999999997</v>
      </c>
      <c r="DV4" s="11">
        <f t="shared" ref="DV4" si="42">DV5+DV8+DV12+DV14+DV17</f>
        <v>280828</v>
      </c>
      <c r="DW4" s="11">
        <f t="shared" si="0"/>
        <v>271079.90000000002</v>
      </c>
      <c r="DX4" s="11">
        <f t="shared" si="0"/>
        <v>257016.03</v>
      </c>
      <c r="DY4" s="11">
        <f t="shared" ref="DY4" si="43">DY5+DY8+DY12+DY14+DY17</f>
        <v>403355.74</v>
      </c>
      <c r="DZ4" s="11">
        <f t="shared" si="0"/>
        <v>260001.9</v>
      </c>
      <c r="EA4" s="11">
        <f t="shared" si="0"/>
        <v>257386.48</v>
      </c>
      <c r="EB4" s="11">
        <f t="shared" ref="EB4:EC4" si="44">EB5+EB8+EB12+EB14+EB17</f>
        <v>257120</v>
      </c>
      <c r="EC4" s="11">
        <f t="shared" si="44"/>
        <v>257120</v>
      </c>
      <c r="ED4" s="11">
        <f>ED5+ED8+ED12+ED14+ED17</f>
        <v>252761.31</v>
      </c>
      <c r="EE4" s="11">
        <f>EE5+EE8+EE12+EE14+EE17</f>
        <v>244846</v>
      </c>
      <c r="EF4" s="11">
        <f>EF5+EF8+EF12+EF14+EF17</f>
        <v>246546</v>
      </c>
      <c r="EG4" s="11">
        <f>EG5+EG8+EG12+EG14+EG17</f>
        <v>262752.24</v>
      </c>
      <c r="EH4" s="11">
        <f t="shared" ref="EH4:EI4" si="45">EH5+EH8+EH12+EH14+EH17</f>
        <v>244762.66</v>
      </c>
      <c r="EI4" s="11">
        <f t="shared" si="45"/>
        <v>244513</v>
      </c>
      <c r="EJ4" s="11">
        <f t="shared" ref="EJ4:EK4" si="46">EJ5+EJ8+EJ12+EJ14+EJ17</f>
        <v>228626.08000000002</v>
      </c>
      <c r="EK4" s="11">
        <f t="shared" si="46"/>
        <v>301902</v>
      </c>
      <c r="EL4" s="11">
        <f t="shared" ref="EL4:ET4" si="47">EL5+EL8+EL12+EL14+EL17</f>
        <v>289058.88</v>
      </c>
      <c r="EM4" s="11">
        <f t="shared" si="47"/>
        <v>301112.8</v>
      </c>
      <c r="EN4" s="11">
        <f t="shared" ref="EN4" si="48">EN5+EN8+EN12+EN14+EN17</f>
        <v>292240</v>
      </c>
      <c r="EO4" s="11">
        <f t="shared" si="47"/>
        <v>295573.95999999996</v>
      </c>
      <c r="EP4" s="11">
        <f t="shared" si="47"/>
        <v>311604.90999999997</v>
      </c>
      <c r="EQ4" s="11">
        <f t="shared" ref="EQ4" si="49">EQ5+EQ8+EQ12+EQ14+EQ17</f>
        <v>216925</v>
      </c>
      <c r="ER4" s="11">
        <f t="shared" si="47"/>
        <v>204558.05</v>
      </c>
      <c r="ES4" s="11">
        <f t="shared" si="47"/>
        <v>218265.78</v>
      </c>
      <c r="ET4" s="11">
        <f t="shared" si="47"/>
        <v>265000</v>
      </c>
      <c r="EU4" s="11">
        <f t="shared" ref="EU4:EW4" si="50">EU5+EU8+EU12+EU14+EU17</f>
        <v>266594.61</v>
      </c>
      <c r="EV4" s="11">
        <f t="shared" si="50"/>
        <v>264231.8</v>
      </c>
      <c r="EW4" s="11">
        <f t="shared" si="50"/>
        <v>884414.97</v>
      </c>
      <c r="EX4" s="11">
        <f t="shared" si="0"/>
        <v>705584.97</v>
      </c>
      <c r="EY4" s="11">
        <f t="shared" si="0"/>
        <v>767237.62999999989</v>
      </c>
      <c r="EZ4" s="11">
        <f t="shared" ref="EZ4" si="51">EZ5+EZ8+EZ12+EZ14+EZ17</f>
        <v>604815</v>
      </c>
      <c r="FA4" s="11">
        <f t="shared" si="0"/>
        <v>620919.18000000005</v>
      </c>
      <c r="FB4" s="11">
        <f t="shared" si="0"/>
        <v>588658.81999999995</v>
      </c>
      <c r="FC4" s="11">
        <f>FC5+FC8+FC12+FC14+FC17</f>
        <v>814808.14</v>
      </c>
      <c r="FD4" s="11">
        <f>FD5+FD8+FD12+FD14+FD17</f>
        <v>587624.18099999998</v>
      </c>
      <c r="FE4" s="11">
        <f t="shared" ref="FE4:GE4" si="52">FE5+FE8+FE12+FE14+FE17</f>
        <v>572323.77</v>
      </c>
      <c r="FF4" s="11">
        <f t="shared" ref="FF4" si="53">FF5+FF8+FF12+FF14+FF17</f>
        <v>575530</v>
      </c>
      <c r="FG4" s="11">
        <f t="shared" si="52"/>
        <v>575530</v>
      </c>
      <c r="FH4" s="11">
        <f t="shared" ref="FH4:FI4" si="54">FH5+FH8+FH12+FH14+FH17</f>
        <v>560442.82000000007</v>
      </c>
      <c r="FI4" s="11">
        <f t="shared" si="54"/>
        <v>547057</v>
      </c>
      <c r="FJ4" s="11">
        <f t="shared" ref="FJ4:FO4" si="55">FJ5+FJ8+FJ12+FJ14+FJ17</f>
        <v>551197</v>
      </c>
      <c r="FK4" s="11">
        <f t="shared" si="52"/>
        <v>582964.65999999992</v>
      </c>
      <c r="FL4" s="11">
        <f t="shared" ref="FL4" si="56">FL5+FL8+FL12+FL14+FL17</f>
        <v>545496.32999999996</v>
      </c>
      <c r="FM4" s="11">
        <f t="shared" si="52"/>
        <v>544760.81999999995</v>
      </c>
      <c r="FN4" s="11">
        <f t="shared" si="55"/>
        <v>506447.19999999995</v>
      </c>
      <c r="FO4" s="11">
        <f t="shared" si="55"/>
        <v>624616</v>
      </c>
      <c r="FP4" s="11">
        <f t="shared" ref="FP4:FX4" si="57">FP5+FP8+FP12+FP14+FP17</f>
        <v>592913.5</v>
      </c>
      <c r="FQ4" s="11">
        <f t="shared" si="57"/>
        <v>618449.54</v>
      </c>
      <c r="FR4" s="11">
        <f t="shared" ref="FR4" si="58">FR5+FR8+FR12+FR14+FR17</f>
        <v>567808</v>
      </c>
      <c r="FS4" s="11">
        <f t="shared" si="57"/>
        <v>576992.52</v>
      </c>
      <c r="FT4" s="11">
        <f t="shared" si="57"/>
        <v>495172.73</v>
      </c>
      <c r="FU4" s="11">
        <f t="shared" ref="FU4" si="59">FU5+FU8+FU12+FU14+FU17</f>
        <v>688910</v>
      </c>
      <c r="FV4" s="11">
        <f t="shared" si="57"/>
        <v>659778.88</v>
      </c>
      <c r="FW4" s="11">
        <f t="shared" si="57"/>
        <v>685519.15</v>
      </c>
      <c r="FX4" s="11">
        <f t="shared" si="57"/>
        <v>713654</v>
      </c>
      <c r="FY4" s="11">
        <f t="shared" ref="FY4:GA4" si="60">FY5+FY8+FY12+FY14+FY17</f>
        <v>726363.85</v>
      </c>
      <c r="FZ4" s="11">
        <f t="shared" si="60"/>
        <v>686346.33</v>
      </c>
      <c r="GA4" s="11">
        <f t="shared" si="60"/>
        <v>0</v>
      </c>
      <c r="GB4" s="11">
        <f t="shared" si="52"/>
        <v>801660.5</v>
      </c>
      <c r="GC4" s="11">
        <f t="shared" si="52"/>
        <v>1009530.46</v>
      </c>
      <c r="GD4" s="11">
        <f t="shared" ref="GD4" si="61">GD5+GD8+GD12+GD14+GD17</f>
        <v>1033300</v>
      </c>
      <c r="GE4" s="11">
        <f t="shared" si="52"/>
        <v>1014300</v>
      </c>
      <c r="GF4" s="11">
        <f t="shared" si="0"/>
        <v>905540.73</v>
      </c>
      <c r="GG4" s="11">
        <f>GG5+GG8+GG12+GG14+GG17</f>
        <v>1030335.41</v>
      </c>
      <c r="GH4" s="11">
        <f>GH5+GH8+GH12+GH14+GH17</f>
        <v>920600</v>
      </c>
      <c r="GI4" s="11">
        <f t="shared" ref="GI4:GK4" si="62">GI5+GI8+GI12+GI14+GI17</f>
        <v>916398.55000000016</v>
      </c>
      <c r="GJ4" s="11">
        <f t="shared" ref="GJ4" si="63">GJ5+GJ8+GJ12+GJ14+GJ17</f>
        <v>952595</v>
      </c>
      <c r="GK4" s="11">
        <f t="shared" si="62"/>
        <v>957970</v>
      </c>
      <c r="GL4" s="11">
        <f>GL5+GL8+GL12+GL14+GL17</f>
        <v>902069.21</v>
      </c>
      <c r="GM4" s="11">
        <f t="shared" ref="GM4" si="64">GM5+GM8+GM12+GM14+GM17</f>
        <v>879468</v>
      </c>
      <c r="GN4" s="11">
        <f t="shared" ref="GN4:GS4" si="65">GN5+GN8+GN12+GN14+GN17</f>
        <v>879468</v>
      </c>
      <c r="GO4" s="11">
        <f>GO5+GO8+GO12+GO14+GO17</f>
        <v>966743.56</v>
      </c>
      <c r="GP4" s="11">
        <f t="shared" ref="GP4:GQ4" si="66">GP5+GP8+GP12+GP14+GP17</f>
        <v>864046.56</v>
      </c>
      <c r="GQ4" s="11">
        <f t="shared" si="66"/>
        <v>873620</v>
      </c>
      <c r="GR4" s="11">
        <f t="shared" si="65"/>
        <v>766209.3899999999</v>
      </c>
      <c r="GS4" s="11">
        <f t="shared" si="65"/>
        <v>922243</v>
      </c>
      <c r="GT4" s="11">
        <f t="shared" ref="GT4:HM4" si="67">GT5+GT8+GT12+GT14+GT17</f>
        <v>920409.79</v>
      </c>
      <c r="GU4" s="11">
        <f t="shared" si="67"/>
        <v>967257.80999999994</v>
      </c>
      <c r="GV4" s="11">
        <f t="shared" ref="GV4" si="68">GV5+GV8+GV12+GV14+GV17</f>
        <v>902000</v>
      </c>
      <c r="GW4" s="11">
        <f t="shared" si="67"/>
        <v>903500</v>
      </c>
      <c r="GX4" s="11">
        <f t="shared" si="67"/>
        <v>1003228.5399999999</v>
      </c>
      <c r="GY4" s="11">
        <f t="shared" ref="GY4" si="69">GY5+GY8+GY12+GY14+GY17</f>
        <v>3006000</v>
      </c>
      <c r="GZ4" s="11">
        <f t="shared" si="67"/>
        <v>1006654.92</v>
      </c>
      <c r="HA4" s="11">
        <f t="shared" si="67"/>
        <v>914306.58000000007</v>
      </c>
      <c r="HB4" s="11">
        <f t="shared" ref="HB4:HD4" si="70">HB5+HB8+HB12+HB14+HB17</f>
        <v>951060</v>
      </c>
      <c r="HC4" s="11">
        <f t="shared" si="70"/>
        <v>963535.33</v>
      </c>
      <c r="HD4" s="11">
        <f t="shared" si="70"/>
        <v>1100300</v>
      </c>
      <c r="HE4" s="11">
        <f t="shared" si="67"/>
        <v>3845669.39</v>
      </c>
      <c r="HF4" s="11">
        <f t="shared" ref="HF4" si="71">HF5+HF8+HF12+HF14+HF17</f>
        <v>3846329.89</v>
      </c>
      <c r="HG4" s="11">
        <f t="shared" si="67"/>
        <v>3943235.99</v>
      </c>
      <c r="HH4" s="11">
        <f t="shared" si="67"/>
        <v>3797835</v>
      </c>
      <c r="HI4" s="11">
        <f t="shared" ref="HI4" si="72">HI5+HI8+HI12+HI14+HI17</f>
        <v>3837977.08</v>
      </c>
      <c r="HJ4" s="11">
        <f t="shared" si="67"/>
        <v>3504325.3200000003</v>
      </c>
      <c r="HK4" s="11">
        <f t="shared" si="67"/>
        <v>4879740.2699999996</v>
      </c>
      <c r="HL4" s="11">
        <f t="shared" ref="HL4" si="73">HL5+HL8+HL12+HL14+HL17</f>
        <v>3664417.2910000002</v>
      </c>
      <c r="HM4" s="11">
        <f t="shared" si="67"/>
        <v>3642513.8900000006</v>
      </c>
      <c r="HN4" s="11">
        <f t="shared" ref="HN4:HO4" si="74">HN5+HN8+HN12+HN14+HN17</f>
        <v>3687326</v>
      </c>
      <c r="HO4" s="11">
        <f t="shared" si="74"/>
        <v>3761323.21</v>
      </c>
      <c r="HP4" s="11">
        <f t="shared" ref="HP4:HX4" si="75">HP5+HP8+HP12+HP14+HP17</f>
        <v>3628107.19</v>
      </c>
      <c r="HQ4" s="11">
        <f t="shared" si="75"/>
        <v>3532921</v>
      </c>
      <c r="HR4" s="11">
        <f t="shared" ref="HR4" si="76">HR5+HR8+HR12+HR14+HR17</f>
        <v>3595495.73</v>
      </c>
      <c r="HS4" s="11">
        <f t="shared" si="75"/>
        <v>3731795.2900000005</v>
      </c>
      <c r="HT4" s="11">
        <f t="shared" ref="HT4:HW4" si="77">HT5+HT8+HT12+HT14+HT17</f>
        <v>3368324.21</v>
      </c>
      <c r="HU4" s="11">
        <f t="shared" ref="HU4" si="78">HU5+HU8+HU12+HU14+HU17</f>
        <v>3365676.3000000003</v>
      </c>
      <c r="HV4" s="11">
        <f t="shared" si="77"/>
        <v>3100503.34</v>
      </c>
      <c r="HW4" s="11">
        <f t="shared" si="77"/>
        <v>3696475</v>
      </c>
      <c r="HX4" s="11">
        <f t="shared" si="75"/>
        <v>3525296.46</v>
      </c>
      <c r="HY4" s="11">
        <f t="shared" ref="HY4:IA4" si="79">HY5+HY8+HY12+HY14+HY17</f>
        <v>3692996.75</v>
      </c>
      <c r="HZ4" s="11">
        <f t="shared" ref="HZ4" si="80">HZ5+HZ8+HZ12+HZ14+HZ17</f>
        <v>3651938</v>
      </c>
      <c r="IA4" s="11">
        <f t="shared" si="79"/>
        <v>3701393.6</v>
      </c>
      <c r="IB4" s="11">
        <f t="shared" ref="IB4:ID4" si="81">IB5+IB8+IB12+IB14+IB17</f>
        <v>3633090.49</v>
      </c>
      <c r="IC4" s="11">
        <f t="shared" ref="IC4" si="82">IC5+IC8+IC12+IC14+IC17</f>
        <v>5603525</v>
      </c>
      <c r="ID4" s="11">
        <f t="shared" si="81"/>
        <v>3541866.4499999997</v>
      </c>
      <c r="IE4" s="11">
        <f t="shared" ref="IE4:IG4" si="83">IE5+IE8+IE12+IE14+IE17</f>
        <v>3656798.96</v>
      </c>
      <c r="IF4" s="11">
        <f t="shared" ref="IF4:II4" si="84">IF5+IF8+IF12+IF14+IF17</f>
        <v>3871134</v>
      </c>
      <c r="IG4" s="11">
        <f t="shared" si="83"/>
        <v>3910995.85</v>
      </c>
      <c r="IH4" s="11">
        <f t="shared" ref="IH4" si="85">IH5+IH8+IH12+IH14+IH17</f>
        <v>4035372.76</v>
      </c>
      <c r="II4" s="11">
        <f t="shared" si="84"/>
        <v>3918006.17</v>
      </c>
      <c r="IJ4" s="54"/>
    </row>
    <row r="5" spans="1:244" ht="15" customHeight="1" x14ac:dyDescent="0.25">
      <c r="A5" s="5">
        <v>11</v>
      </c>
      <c r="B5" s="8" t="s">
        <v>80</v>
      </c>
      <c r="C5" s="12">
        <f t="shared" ref="C5:D5" si="86">SUM(C6:C7)</f>
        <v>96000</v>
      </c>
      <c r="D5" s="12">
        <f t="shared" si="86"/>
        <v>96000</v>
      </c>
      <c r="E5" s="12">
        <f t="shared" ref="E5:FB5" si="87">SUM(E6:E7)</f>
        <v>103911.47</v>
      </c>
      <c r="F5" s="12">
        <f t="shared" si="87"/>
        <v>80000</v>
      </c>
      <c r="G5" s="12">
        <f t="shared" ref="G5" si="88">SUM(G6:G7)</f>
        <v>170000</v>
      </c>
      <c r="H5" s="12">
        <f t="shared" si="87"/>
        <v>168023.58</v>
      </c>
      <c r="I5" s="12">
        <f t="shared" si="87"/>
        <v>258329.41</v>
      </c>
      <c r="J5" s="12">
        <f t="shared" ref="J5" si="89">SUM(J6:J7)</f>
        <v>168000</v>
      </c>
      <c r="K5" s="12">
        <f t="shared" si="87"/>
        <v>165095.98000000001</v>
      </c>
      <c r="L5" s="12">
        <f t="shared" ref="L5:M5" si="90">SUM(L6:L7)</f>
        <v>165825</v>
      </c>
      <c r="M5" s="12">
        <f t="shared" si="90"/>
        <v>165825</v>
      </c>
      <c r="N5" s="12">
        <f>SUM(N6:N7)</f>
        <v>166639.62</v>
      </c>
      <c r="O5" s="12">
        <f t="shared" ref="O5" si="91">SUM(O6:O7)</f>
        <v>156789</v>
      </c>
      <c r="P5" s="12">
        <f t="shared" ref="P5:S5" si="92">SUM(P6:P7)</f>
        <v>156789</v>
      </c>
      <c r="Q5" s="12">
        <f>SUM(Q6:Q7)</f>
        <v>172789.58</v>
      </c>
      <c r="R5" s="12">
        <f t="shared" ref="R5" si="93">SUM(R6:R7)</f>
        <v>157220</v>
      </c>
      <c r="S5" s="12">
        <f t="shared" si="92"/>
        <v>157220</v>
      </c>
      <c r="T5" s="12">
        <f>SUM(T6:T7)</f>
        <v>151416.56</v>
      </c>
      <c r="U5" s="12">
        <f t="shared" ref="U5:V5" si="94">SUM(U6:U7)</f>
        <v>180230</v>
      </c>
      <c r="V5" s="12">
        <f t="shared" si="94"/>
        <v>170000</v>
      </c>
      <c r="W5" s="12">
        <f t="shared" ref="W5:Y5" si="95">SUM(W6:W7)</f>
        <v>171832.2</v>
      </c>
      <c r="X5" s="12">
        <f t="shared" ref="X5" si="96">SUM(X6:X7)</f>
        <v>170560</v>
      </c>
      <c r="Y5" s="12">
        <f t="shared" si="95"/>
        <v>171917.36</v>
      </c>
      <c r="Z5" s="12">
        <f t="shared" ref="Z5:AD5" si="97">SUM(Z6:Z7)</f>
        <v>223180.47</v>
      </c>
      <c r="AA5" s="12">
        <f t="shared" si="97"/>
        <v>187000</v>
      </c>
      <c r="AB5" s="12">
        <f t="shared" ref="AB5:AF5" si="98">SUM(AB6:AB7)</f>
        <v>186000</v>
      </c>
      <c r="AC5" s="12">
        <f t="shared" si="97"/>
        <v>204197.73</v>
      </c>
      <c r="AD5" s="12">
        <f t="shared" si="97"/>
        <v>198200</v>
      </c>
      <c r="AE5" s="12">
        <f t="shared" si="98"/>
        <v>199820.97</v>
      </c>
      <c r="AF5" s="12">
        <f t="shared" si="98"/>
        <v>169623</v>
      </c>
      <c r="AG5" s="12">
        <f>SUM(AG6:AG7)</f>
        <v>729600</v>
      </c>
      <c r="AH5" s="12">
        <f t="shared" ref="AH5:AL5" si="99">SUM(AH6:AH7)</f>
        <v>729600</v>
      </c>
      <c r="AI5" s="12">
        <f t="shared" si="99"/>
        <v>792727.09</v>
      </c>
      <c r="AJ5" s="12">
        <f t="shared" ref="AJ5" si="100">SUM(AJ6:AJ7)</f>
        <v>815000</v>
      </c>
      <c r="AK5" s="12">
        <f t="shared" si="99"/>
        <v>807000</v>
      </c>
      <c r="AL5" s="12">
        <f t="shared" si="99"/>
        <v>784110.03</v>
      </c>
      <c r="AM5" s="12">
        <f>SUM(AM6:AM7)</f>
        <v>1219705.19</v>
      </c>
      <c r="AN5" s="12">
        <f>SUM(AN6:AN7)</f>
        <v>784100</v>
      </c>
      <c r="AO5" s="12">
        <f>SUM(AO6:AO7)</f>
        <v>770447.9</v>
      </c>
      <c r="AP5" s="12">
        <f t="shared" ref="AP5" si="101">SUM(AP6:AP7)</f>
        <v>773850</v>
      </c>
      <c r="AQ5" s="12">
        <f>SUM(AQ6:AQ7)</f>
        <v>773850</v>
      </c>
      <c r="AR5" s="12">
        <f>SUM(AR6:AR7)</f>
        <v>785133.4</v>
      </c>
      <c r="AS5" s="12">
        <f t="shared" ref="AS5" si="102">SUM(AS6:AS7)</f>
        <v>731681</v>
      </c>
      <c r="AT5" s="12">
        <f t="shared" ref="AT5:AX5" si="103">SUM(AT6:AT7)</f>
        <v>731681</v>
      </c>
      <c r="AU5" s="12">
        <f>SUM(AU6:AU7)</f>
        <v>810861.95</v>
      </c>
      <c r="AV5" s="12">
        <f t="shared" ref="AV5:AW5" si="104">SUM(AV6:AV7)</f>
        <v>733700</v>
      </c>
      <c r="AW5" s="12">
        <f t="shared" si="104"/>
        <v>733700</v>
      </c>
      <c r="AX5" s="12">
        <f t="shared" si="103"/>
        <v>706610.66</v>
      </c>
      <c r="AY5" s="12">
        <f t="shared" ref="AY5:AZ5" si="105">SUM(AY6:AY7)</f>
        <v>778542</v>
      </c>
      <c r="AZ5" s="12">
        <f t="shared" si="105"/>
        <v>760000</v>
      </c>
      <c r="BA5" s="12">
        <f>SUM(BA6:BA7)</f>
        <v>801883.61</v>
      </c>
      <c r="BB5" s="12">
        <f t="shared" ref="BB5" si="106">SUM(BB6:BB7)</f>
        <v>764700</v>
      </c>
      <c r="BC5" s="12">
        <f>SUM(BC6:BC7)</f>
        <v>769882.63</v>
      </c>
      <c r="BD5" s="12">
        <f t="shared" ref="BD5:BG5" si="107">SUM(BD6:BD7)</f>
        <v>852143.58</v>
      </c>
      <c r="BE5" s="12">
        <f t="shared" ref="BE5" si="108">SUM(BE6:BE7)</f>
        <v>712000</v>
      </c>
      <c r="BF5" s="12">
        <f t="shared" si="107"/>
        <v>677000</v>
      </c>
      <c r="BG5" s="12">
        <f t="shared" si="107"/>
        <v>775951.24</v>
      </c>
      <c r="BH5" s="12">
        <f t="shared" ref="BH5:BJ5" si="109">SUM(BH6:BH7)</f>
        <v>752916.37</v>
      </c>
      <c r="BI5" s="12">
        <f t="shared" si="109"/>
        <v>759105.53</v>
      </c>
      <c r="BJ5" s="12">
        <f t="shared" si="109"/>
        <v>772727</v>
      </c>
      <c r="BK5" s="12">
        <f>SUM(BK6:BK7)</f>
        <v>441600</v>
      </c>
      <c r="BL5" s="12">
        <f>SUM(BL6:BL7)</f>
        <v>441600</v>
      </c>
      <c r="BM5" s="12">
        <f>SUM(BM6:BM7)</f>
        <v>477992.72</v>
      </c>
      <c r="BN5" s="12">
        <f t="shared" ref="BN5" si="110">SUM(BN6:BN7)</f>
        <v>315000</v>
      </c>
      <c r="BO5" s="12">
        <f>SUM(BO6:BO7)</f>
        <v>305700</v>
      </c>
      <c r="BP5" s="12">
        <f>SUM(BP6:BP7)</f>
        <v>298618.59999999998</v>
      </c>
      <c r="BQ5" s="12">
        <f>SUM(BQ6:BQ7)</f>
        <v>467252.28</v>
      </c>
      <c r="BR5" s="12">
        <f>SUM(BR6:BR7)</f>
        <v>298600</v>
      </c>
      <c r="BS5" s="12">
        <f>SUM(BS6:BS7)</f>
        <v>293503.96000000002</v>
      </c>
      <c r="BT5" s="12">
        <f t="shared" ref="BT5" si="111">SUM(BT6:BT7)</f>
        <v>302800</v>
      </c>
      <c r="BU5" s="12">
        <f>SUM(BU6:BU7)</f>
        <v>302800</v>
      </c>
      <c r="BV5" s="12">
        <f>SUM(BV6:BV7)</f>
        <v>296248.2</v>
      </c>
      <c r="BW5" s="12">
        <f t="shared" ref="BW5" si="112">SUM(BW6:BW7)</f>
        <v>284096</v>
      </c>
      <c r="BX5" s="12">
        <f t="shared" ref="BX5:CB5" si="113">SUM(BX6:BX7)</f>
        <v>284096</v>
      </c>
      <c r="BY5" s="12">
        <f>SUM(BY6:BY7)</f>
        <v>307181.52</v>
      </c>
      <c r="BZ5" s="12">
        <f t="shared" ref="BZ5:CA5" si="114">SUM(BZ6:BZ7)</f>
        <v>279500</v>
      </c>
      <c r="CA5" s="12">
        <f t="shared" si="114"/>
        <v>279500</v>
      </c>
      <c r="CB5" s="12">
        <f t="shared" si="113"/>
        <v>270495.02</v>
      </c>
      <c r="CC5" s="12">
        <f t="shared" ref="CC5:CD5" si="115">SUM(CC6:CC7)</f>
        <v>301947</v>
      </c>
      <c r="CD5" s="12">
        <f t="shared" si="115"/>
        <v>280000</v>
      </c>
      <c r="CE5" s="12">
        <f>SUM(CE6:CE7)</f>
        <v>305479.46000000002</v>
      </c>
      <c r="CF5" s="12">
        <f t="shared" ref="CF5" si="116">SUM(CF6:CF7)</f>
        <v>294700</v>
      </c>
      <c r="CG5" s="12">
        <f>SUM(CG6:CG7)</f>
        <v>296674.34000000003</v>
      </c>
      <c r="CH5" s="12">
        <f t="shared" ref="CH5:CL5" si="117">SUM(CH6:CH7)</f>
        <v>324626.13</v>
      </c>
      <c r="CI5" s="12">
        <f t="shared" ref="CI5" si="118">SUM(CI6:CI7)</f>
        <v>281100</v>
      </c>
      <c r="CJ5" s="12">
        <f t="shared" si="117"/>
        <v>265000</v>
      </c>
      <c r="CK5" s="12">
        <f t="shared" si="117"/>
        <v>306296.53999999998</v>
      </c>
      <c r="CL5" s="12">
        <f t="shared" si="117"/>
        <v>303204.14</v>
      </c>
      <c r="CM5" s="12">
        <f t="shared" ref="CM5:CO5" si="119">SUM(CM6:CM7)</f>
        <v>305561.92000000004</v>
      </c>
      <c r="CN5" s="12">
        <f t="shared" si="119"/>
        <v>253011</v>
      </c>
      <c r="CO5" s="12">
        <f t="shared" si="119"/>
        <v>19200</v>
      </c>
      <c r="CP5" s="12">
        <f t="shared" ref="CP5:CT5" si="120">SUM(CP6:CP7)</f>
        <v>29200</v>
      </c>
      <c r="CQ5" s="12">
        <f t="shared" si="120"/>
        <v>29360.26</v>
      </c>
      <c r="CR5" s="12">
        <f t="shared" ref="CR5" si="121">SUM(CR6:CR7)</f>
        <v>29000</v>
      </c>
      <c r="CS5" s="12">
        <f t="shared" si="120"/>
        <v>25000</v>
      </c>
      <c r="CT5" s="12">
        <f t="shared" si="120"/>
        <v>21925.279999999999</v>
      </c>
      <c r="CU5" s="12">
        <f>SUM(CU6:CU7)</f>
        <v>48703.27</v>
      </c>
      <c r="CV5" s="12">
        <f>SUM(CV6:CV7)</f>
        <v>21900</v>
      </c>
      <c r="CW5" s="12">
        <f t="shared" ref="CW5:DW5" si="122">SUM(CW6:CW7)</f>
        <v>21726</v>
      </c>
      <c r="CX5" s="12">
        <f t="shared" ref="CX5" si="123">SUM(CX6:CX7)</f>
        <v>18425</v>
      </c>
      <c r="CY5" s="12">
        <f t="shared" si="122"/>
        <v>18425</v>
      </c>
      <c r="CZ5" s="12">
        <f>SUM(CZ6:CZ7)</f>
        <v>18515.509999999998</v>
      </c>
      <c r="DA5" s="12">
        <f t="shared" ref="DA5" si="124">SUM(DA6:DA7)</f>
        <v>27605</v>
      </c>
      <c r="DB5" s="12">
        <f t="shared" ref="DB5:DF5" si="125">SUM(DB6:DB7)</f>
        <v>27605</v>
      </c>
      <c r="DC5" s="12">
        <f>SUM(DC6:DC7)</f>
        <v>19198.849999999999</v>
      </c>
      <c r="DD5" s="12">
        <f t="shared" ref="DD5:DE5" si="126">SUM(DD6:DD7)</f>
        <v>17470</v>
      </c>
      <c r="DE5" s="12">
        <f t="shared" si="126"/>
        <v>17470</v>
      </c>
      <c r="DF5" s="12">
        <f t="shared" si="125"/>
        <v>19618.07</v>
      </c>
      <c r="DG5" s="12">
        <f t="shared" ref="DG5:DH5" si="127">SUM(DG6:DG7)</f>
        <v>18537</v>
      </c>
      <c r="DH5" s="12">
        <f t="shared" si="127"/>
        <v>18537</v>
      </c>
      <c r="DI5" s="12">
        <f t="shared" ref="DI5:DP5" si="128">SUM(DI6:DI7)</f>
        <v>19092.48</v>
      </c>
      <c r="DJ5" s="12">
        <f t="shared" ref="DJ5" si="129">SUM(DJ6:DJ7)</f>
        <v>18500</v>
      </c>
      <c r="DK5" s="12">
        <f t="shared" si="128"/>
        <v>22746.79</v>
      </c>
      <c r="DL5" s="12">
        <f t="shared" si="128"/>
        <v>40578.28</v>
      </c>
      <c r="DM5" s="12">
        <f t="shared" ref="DM5" si="130">SUM(DM6:DM7)</f>
        <v>75400</v>
      </c>
      <c r="DN5" s="12">
        <f t="shared" si="128"/>
        <v>75000</v>
      </c>
      <c r="DO5" s="12">
        <f t="shared" si="128"/>
        <v>81679.08</v>
      </c>
      <c r="DP5" s="12">
        <f t="shared" si="128"/>
        <v>89250</v>
      </c>
      <c r="DQ5" s="12">
        <f t="shared" ref="DQ5:DS5" si="131">SUM(DQ6:DQ7)</f>
        <v>89544.73</v>
      </c>
      <c r="DR5" s="12">
        <f t="shared" si="131"/>
        <v>83388</v>
      </c>
      <c r="DS5" s="12">
        <f t="shared" si="131"/>
        <v>192000</v>
      </c>
      <c r="DT5" s="12">
        <f t="shared" si="122"/>
        <v>192000</v>
      </c>
      <c r="DU5" s="12">
        <f t="shared" si="122"/>
        <v>207822.91</v>
      </c>
      <c r="DV5" s="12">
        <f t="shared" ref="DV5" si="132">SUM(DV6:DV7)</f>
        <v>200000</v>
      </c>
      <c r="DW5" s="12">
        <f t="shared" si="122"/>
        <v>192000</v>
      </c>
      <c r="DX5" s="12">
        <f t="shared" si="87"/>
        <v>186692.86</v>
      </c>
      <c r="DY5" s="12">
        <f>SUM(DY6:DY7)</f>
        <v>316200.63</v>
      </c>
      <c r="DZ5" s="12">
        <f>SUM(DZ6:DZ7)</f>
        <v>186700</v>
      </c>
      <c r="EA5" s="12">
        <f t="shared" ref="EA5:FA5" si="133">SUM(EA6:EA7)</f>
        <v>183440</v>
      </c>
      <c r="EB5" s="12">
        <f t="shared" ref="EB5:EC5" si="134">SUM(EB6:EB7)</f>
        <v>184250</v>
      </c>
      <c r="EC5" s="12">
        <f t="shared" si="134"/>
        <v>184250</v>
      </c>
      <c r="ED5" s="12">
        <f>SUM(ED6:ED7)</f>
        <v>185155.13</v>
      </c>
      <c r="EE5" s="12">
        <f>SUM(EE6:EE7)</f>
        <v>174210</v>
      </c>
      <c r="EF5" s="12">
        <f>SUM(EF6:EF7)</f>
        <v>174210</v>
      </c>
      <c r="EG5" s="12">
        <f>SUM(EG6:EG7)</f>
        <v>191988.43</v>
      </c>
      <c r="EH5" s="12">
        <f t="shared" ref="EH5:EI5" si="135">SUM(EH6:EH7)</f>
        <v>174700</v>
      </c>
      <c r="EI5" s="12">
        <f t="shared" si="135"/>
        <v>174700</v>
      </c>
      <c r="EJ5" s="12">
        <f t="shared" ref="EJ5" si="136">SUM(EJ6:EJ7)</f>
        <v>168240.63</v>
      </c>
      <c r="EK5" s="12">
        <f t="shared" ref="EK5:EL5" si="137">SUM(EK6:EK7)</f>
        <v>185367</v>
      </c>
      <c r="EL5" s="12">
        <f t="shared" si="137"/>
        <v>175000</v>
      </c>
      <c r="EM5" s="12">
        <f t="shared" ref="EM5:ET5" si="138">SUM(EM6:EM7)</f>
        <v>190924.67</v>
      </c>
      <c r="EN5" s="12">
        <f t="shared" ref="EN5" si="139">SUM(EN6:EN7)</f>
        <v>182100</v>
      </c>
      <c r="EO5" s="12">
        <f t="shared" si="138"/>
        <v>183333.96</v>
      </c>
      <c r="EP5" s="12">
        <f t="shared" si="138"/>
        <v>202891.31999999998</v>
      </c>
      <c r="EQ5" s="12">
        <f t="shared" ref="EQ5" si="140">SUM(EQ6:EQ7)</f>
        <v>150034</v>
      </c>
      <c r="ER5" s="12">
        <f t="shared" si="138"/>
        <v>149000</v>
      </c>
      <c r="ES5" s="12">
        <f t="shared" si="138"/>
        <v>163358.06</v>
      </c>
      <c r="ET5" s="12">
        <f t="shared" si="138"/>
        <v>158509</v>
      </c>
      <c r="EU5" s="12">
        <f t="shared" ref="EU5:EW5" si="141">SUM(EU6:EU7)</f>
        <v>159982.60999999999</v>
      </c>
      <c r="EV5" s="12">
        <f t="shared" si="141"/>
        <v>169623</v>
      </c>
      <c r="EW5" s="12">
        <f t="shared" si="141"/>
        <v>441600</v>
      </c>
      <c r="EX5" s="12">
        <f t="shared" si="133"/>
        <v>431600</v>
      </c>
      <c r="EY5" s="12">
        <f t="shared" si="133"/>
        <v>583952.87</v>
      </c>
      <c r="EZ5" s="12">
        <f t="shared" ref="EZ5" si="142">SUM(EZ6:EZ7)</f>
        <v>425000</v>
      </c>
      <c r="FA5" s="12">
        <f t="shared" si="133"/>
        <v>434950</v>
      </c>
      <c r="FB5" s="12">
        <f t="shared" si="87"/>
        <v>416999.32</v>
      </c>
      <c r="FC5" s="12">
        <f>SUM(FC6:FC7)</f>
        <v>632271.88</v>
      </c>
      <c r="FD5" s="12">
        <f>SUM(FD6:FD7)</f>
        <v>411500</v>
      </c>
      <c r="FE5" s="12">
        <f t="shared" ref="FE5:FG5" si="143">SUM(FE6:FE7)</f>
        <v>403967.93</v>
      </c>
      <c r="FF5" s="12">
        <f t="shared" ref="FF5" si="144">SUM(FF6:FF7)</f>
        <v>406150</v>
      </c>
      <c r="FG5" s="12">
        <f t="shared" si="143"/>
        <v>406150</v>
      </c>
      <c r="FH5" s="12">
        <f>SUM(FH6:FH7)</f>
        <v>407741.27</v>
      </c>
      <c r="FI5" s="12">
        <f t="shared" ref="FI5" si="145">SUM(FI6:FI7)</f>
        <v>383798</v>
      </c>
      <c r="FJ5" s="12">
        <f t="shared" ref="FJ5:GS5" si="146">SUM(FJ6:FJ7)</f>
        <v>383798</v>
      </c>
      <c r="FK5" s="12">
        <f>SUM(FK6:FK7)</f>
        <v>422374.51</v>
      </c>
      <c r="FL5" s="12">
        <f t="shared" ref="FL5:FM5" si="147">SUM(FL6:FL7)</f>
        <v>384300</v>
      </c>
      <c r="FM5" s="12">
        <f t="shared" si="147"/>
        <v>384300</v>
      </c>
      <c r="FN5" s="12">
        <f t="shared" si="146"/>
        <v>370129.41</v>
      </c>
      <c r="FO5" s="12">
        <f t="shared" ref="FO5:FP5" si="148">SUM(FO6:FO7)</f>
        <v>407808</v>
      </c>
      <c r="FP5" s="12">
        <f t="shared" si="148"/>
        <v>380000</v>
      </c>
      <c r="FQ5" s="12">
        <f t="shared" ref="FQ5:FX5" si="149">SUM(FQ6:FQ7)</f>
        <v>420034.25</v>
      </c>
      <c r="FR5" s="12">
        <f t="shared" ref="FR5" si="150">SUM(FR6:FR7)</f>
        <v>400500</v>
      </c>
      <c r="FS5" s="12">
        <f t="shared" si="149"/>
        <v>402844.52</v>
      </c>
      <c r="FT5" s="12">
        <f t="shared" si="149"/>
        <v>385493.5</v>
      </c>
      <c r="FU5" s="12">
        <f t="shared" ref="FU5" si="151">SUM(FU6:FU7)</f>
        <v>467600</v>
      </c>
      <c r="FV5" s="12">
        <f t="shared" si="149"/>
        <v>460000</v>
      </c>
      <c r="FW5" s="12">
        <f t="shared" si="149"/>
        <v>510494.27</v>
      </c>
      <c r="FX5" s="12">
        <f t="shared" si="149"/>
        <v>495340</v>
      </c>
      <c r="FY5" s="12">
        <f t="shared" ref="FY5:GA5" si="152">SUM(FY6:FY7)</f>
        <v>498139.86</v>
      </c>
      <c r="FZ5" s="12">
        <f t="shared" si="152"/>
        <v>452328</v>
      </c>
      <c r="GA5" s="12">
        <f t="shared" si="152"/>
        <v>0</v>
      </c>
      <c r="GB5" s="12">
        <f t="shared" si="146"/>
        <v>0</v>
      </c>
      <c r="GC5" s="12">
        <f t="shared" si="146"/>
        <v>0</v>
      </c>
      <c r="GD5" s="12">
        <f t="shared" ref="GD5" si="153">SUM(GD6:GD7)</f>
        <v>0</v>
      </c>
      <c r="GE5" s="12">
        <f t="shared" si="146"/>
        <v>0</v>
      </c>
      <c r="GF5" s="12">
        <f t="shared" si="146"/>
        <v>0</v>
      </c>
      <c r="GG5" s="12">
        <f t="shared" ref="GG5" si="154">SUM(GG6:GG7)</f>
        <v>0</v>
      </c>
      <c r="GH5" s="12">
        <f t="shared" si="146"/>
        <v>0</v>
      </c>
      <c r="GI5" s="12">
        <f t="shared" si="146"/>
        <v>0</v>
      </c>
      <c r="GJ5" s="12">
        <f t="shared" ref="GJ5" si="155">SUM(GJ6:GJ7)</f>
        <v>0</v>
      </c>
      <c r="GK5" s="12">
        <f t="shared" si="146"/>
        <v>0</v>
      </c>
      <c r="GL5" s="12">
        <f t="shared" si="146"/>
        <v>0</v>
      </c>
      <c r="GM5" s="12">
        <f t="shared" ref="GM5" si="156">SUM(GM6:GM7)</f>
        <v>0</v>
      </c>
      <c r="GN5" s="12">
        <f t="shared" si="146"/>
        <v>0</v>
      </c>
      <c r="GO5" s="12">
        <f t="shared" si="146"/>
        <v>0</v>
      </c>
      <c r="GP5" s="12">
        <f t="shared" ref="GP5:GQ5" si="157">SUM(GP6:GP7)</f>
        <v>0</v>
      </c>
      <c r="GQ5" s="12">
        <f t="shared" si="157"/>
        <v>0</v>
      </c>
      <c r="GR5" s="12">
        <f t="shared" si="146"/>
        <v>0</v>
      </c>
      <c r="GS5" s="12">
        <f t="shared" si="146"/>
        <v>0</v>
      </c>
      <c r="GT5" s="12">
        <f t="shared" ref="GT5:HM5" si="158">SUM(GT6:GT7)</f>
        <v>0</v>
      </c>
      <c r="GU5" s="12">
        <f t="shared" ref="GU5:HA5" si="159">SUM(GU6:GU7)</f>
        <v>0</v>
      </c>
      <c r="GV5" s="12">
        <f t="shared" ref="GV5" si="160">SUM(GV6:GV7)</f>
        <v>0</v>
      </c>
      <c r="GW5" s="12">
        <f t="shared" si="159"/>
        <v>0</v>
      </c>
      <c r="GX5" s="12">
        <f t="shared" si="159"/>
        <v>0</v>
      </c>
      <c r="GY5" s="12">
        <f t="shared" ref="GY5" si="161">SUM(GY6:GY7)</f>
        <v>0</v>
      </c>
      <c r="GZ5" s="12">
        <f t="shared" si="159"/>
        <v>0</v>
      </c>
      <c r="HA5" s="12">
        <f t="shared" si="159"/>
        <v>0</v>
      </c>
      <c r="HB5" s="12">
        <f t="shared" ref="HB5:HD5" si="162">SUM(HB6:HB7)</f>
        <v>0</v>
      </c>
      <c r="HC5" s="12">
        <f t="shared" si="162"/>
        <v>0</v>
      </c>
      <c r="HD5" s="12">
        <f t="shared" si="162"/>
        <v>0</v>
      </c>
      <c r="HE5" s="12">
        <f t="shared" si="158"/>
        <v>1920000</v>
      </c>
      <c r="HF5" s="12">
        <f t="shared" ref="HF5" si="163">SUM(HF6:HF7)</f>
        <v>1920000</v>
      </c>
      <c r="HG5" s="12">
        <f t="shared" si="158"/>
        <v>2195767.3199999998</v>
      </c>
      <c r="HH5" s="12">
        <f t="shared" si="158"/>
        <v>1864000</v>
      </c>
      <c r="HI5" s="12">
        <f t="shared" ref="HI5" si="164">SUM(HI6:HI7)</f>
        <v>1934650</v>
      </c>
      <c r="HJ5" s="12">
        <f t="shared" si="158"/>
        <v>1876369.6700000002</v>
      </c>
      <c r="HK5" s="12">
        <f t="shared" si="158"/>
        <v>2942462.6599999997</v>
      </c>
      <c r="HL5" s="12">
        <f t="shared" ref="HL5" si="165">SUM(HL6:HL7)</f>
        <v>1870800</v>
      </c>
      <c r="HM5" s="12">
        <f t="shared" si="158"/>
        <v>1838181.77</v>
      </c>
      <c r="HN5" s="12">
        <f t="shared" ref="HN5:HO5" si="166">SUM(HN6:HN7)</f>
        <v>1851300</v>
      </c>
      <c r="HO5" s="12">
        <f t="shared" si="166"/>
        <v>1851300</v>
      </c>
      <c r="HP5" s="12">
        <f t="shared" ref="HP5:HX5" si="167">SUM(HP6:HP7)</f>
        <v>1859433.13</v>
      </c>
      <c r="HQ5" s="12">
        <f t="shared" si="167"/>
        <v>1758179</v>
      </c>
      <c r="HR5" s="12">
        <f t="shared" ref="HR5" si="168">SUM(HR6:HR7)</f>
        <v>1758179</v>
      </c>
      <c r="HS5" s="12">
        <f t="shared" si="167"/>
        <v>1924394.84</v>
      </c>
      <c r="HT5" s="12">
        <f t="shared" ref="HT5:HW5" si="169">SUM(HT6:HT7)</f>
        <v>1746890</v>
      </c>
      <c r="HU5" s="12">
        <f t="shared" ref="HU5" si="170">SUM(HU6:HU7)</f>
        <v>1746890</v>
      </c>
      <c r="HV5" s="12">
        <f t="shared" si="169"/>
        <v>1686510.3499999999</v>
      </c>
      <c r="HW5" s="12">
        <f t="shared" si="169"/>
        <v>1872431</v>
      </c>
      <c r="HX5" s="12">
        <f t="shared" si="167"/>
        <v>1783537</v>
      </c>
      <c r="HY5" s="12">
        <f t="shared" ref="HY5:IA5" si="171">SUM(HY6:HY7)</f>
        <v>1909246.67</v>
      </c>
      <c r="HZ5" s="12">
        <f t="shared" ref="HZ5" si="172">SUM(HZ6:HZ7)</f>
        <v>1831060</v>
      </c>
      <c r="IA5" s="12">
        <f t="shared" si="171"/>
        <v>1847399.6</v>
      </c>
      <c r="IB5" s="12">
        <f t="shared" ref="IB5:ID5" si="173">SUM(IB6:IB7)</f>
        <v>2028913.2800000003</v>
      </c>
      <c r="IC5" s="12">
        <f t="shared" ref="IC5" si="174">SUM(IC6:IC7)</f>
        <v>1873134</v>
      </c>
      <c r="ID5" s="12">
        <f t="shared" si="173"/>
        <v>1812000</v>
      </c>
      <c r="IE5" s="12">
        <f t="shared" ref="IE5:IG5" si="175">SUM(IE6:IE7)</f>
        <v>2041976.92</v>
      </c>
      <c r="IF5" s="12">
        <f t="shared" ref="IF5:II5" si="176">SUM(IF6:IF7)</f>
        <v>1997419.51</v>
      </c>
      <c r="IG5" s="12">
        <f t="shared" si="175"/>
        <v>2012155.62</v>
      </c>
      <c r="IH5" s="12">
        <f t="shared" ref="IH5" si="177">SUM(IH6:IH7)</f>
        <v>2149963.69</v>
      </c>
      <c r="II5" s="12">
        <f t="shared" si="176"/>
        <v>1900700</v>
      </c>
      <c r="IJ5" s="54"/>
    </row>
    <row r="6" spans="1:244" x14ac:dyDescent="0.25">
      <c r="A6" s="5">
        <v>1101</v>
      </c>
      <c r="B6" s="9" t="s">
        <v>0</v>
      </c>
      <c r="C6" s="13">
        <v>96000</v>
      </c>
      <c r="D6" s="13">
        <v>96000</v>
      </c>
      <c r="E6" s="13">
        <v>103911.47</v>
      </c>
      <c r="F6" s="13">
        <v>80000</v>
      </c>
      <c r="G6" s="13">
        <v>170000</v>
      </c>
      <c r="H6" s="13">
        <v>168023.58</v>
      </c>
      <c r="I6" s="13">
        <v>258329.41</v>
      </c>
      <c r="J6" s="13">
        <v>168000</v>
      </c>
      <c r="K6" s="13">
        <v>165095.98000000001</v>
      </c>
      <c r="L6" s="13">
        <v>165825</v>
      </c>
      <c r="M6" s="13">
        <v>165825</v>
      </c>
      <c r="N6" s="13">
        <v>166639.62</v>
      </c>
      <c r="O6" s="13">
        <v>156789</v>
      </c>
      <c r="P6" s="13">
        <v>156789</v>
      </c>
      <c r="Q6" s="13">
        <v>170498.33</v>
      </c>
      <c r="R6" s="13">
        <v>157220</v>
      </c>
      <c r="S6" s="13">
        <v>157220</v>
      </c>
      <c r="T6" s="13">
        <v>151416.56</v>
      </c>
      <c r="U6" s="13">
        <v>180230</v>
      </c>
      <c r="V6" s="13">
        <v>170000</v>
      </c>
      <c r="W6" s="13">
        <v>171832.2</v>
      </c>
      <c r="X6" s="13">
        <v>170560</v>
      </c>
      <c r="Y6" s="13">
        <v>170560</v>
      </c>
      <c r="Z6" s="13">
        <v>221821.91</v>
      </c>
      <c r="AA6" s="13">
        <v>186000</v>
      </c>
      <c r="AB6" s="13">
        <v>186000</v>
      </c>
      <c r="AC6" s="13">
        <v>198084.2</v>
      </c>
      <c r="AD6" s="13">
        <v>198200</v>
      </c>
      <c r="AE6" s="13">
        <v>198200</v>
      </c>
      <c r="AF6" s="13">
        <v>169623</v>
      </c>
      <c r="AG6" s="13">
        <v>729600</v>
      </c>
      <c r="AH6" s="13">
        <v>729600</v>
      </c>
      <c r="AI6" s="13">
        <v>792727.09</v>
      </c>
      <c r="AJ6" s="13">
        <v>815000</v>
      </c>
      <c r="AK6" s="13">
        <v>807000</v>
      </c>
      <c r="AL6" s="13">
        <v>784110.03</v>
      </c>
      <c r="AM6" s="13">
        <v>1219705.19</v>
      </c>
      <c r="AN6" s="13">
        <v>784100</v>
      </c>
      <c r="AO6" s="13">
        <v>770447.9</v>
      </c>
      <c r="AP6" s="13">
        <v>773850</v>
      </c>
      <c r="AQ6" s="13">
        <v>773850</v>
      </c>
      <c r="AR6" s="13">
        <v>785133.4</v>
      </c>
      <c r="AS6" s="13">
        <v>731681</v>
      </c>
      <c r="AT6" s="13">
        <v>731681</v>
      </c>
      <c r="AU6" s="13">
        <v>798936.32</v>
      </c>
      <c r="AV6" s="13">
        <v>733700</v>
      </c>
      <c r="AW6" s="13">
        <v>733700</v>
      </c>
      <c r="AX6" s="13">
        <v>706610.66</v>
      </c>
      <c r="AY6" s="13">
        <v>778542</v>
      </c>
      <c r="AZ6" s="13">
        <v>760000</v>
      </c>
      <c r="BA6" s="13">
        <v>801883.61</v>
      </c>
      <c r="BB6" s="13">
        <v>764700</v>
      </c>
      <c r="BC6" s="13">
        <v>764700</v>
      </c>
      <c r="BD6" s="13">
        <v>846956.36</v>
      </c>
      <c r="BE6" s="13">
        <v>707000</v>
      </c>
      <c r="BF6" s="13">
        <v>677000</v>
      </c>
      <c r="BG6" s="13">
        <v>752719.82</v>
      </c>
      <c r="BH6" s="13">
        <v>752916.37</v>
      </c>
      <c r="BI6" s="13">
        <v>752916.37</v>
      </c>
      <c r="BJ6" s="13">
        <v>772727</v>
      </c>
      <c r="BK6" s="13">
        <v>441600</v>
      </c>
      <c r="BL6" s="13">
        <v>441600</v>
      </c>
      <c r="BM6" s="13">
        <v>477992.72</v>
      </c>
      <c r="BN6" s="13">
        <v>315000</v>
      </c>
      <c r="BO6" s="13">
        <v>305700</v>
      </c>
      <c r="BP6" s="13">
        <v>298618.59999999998</v>
      </c>
      <c r="BQ6" s="13">
        <v>467252.28</v>
      </c>
      <c r="BR6" s="13">
        <v>298600</v>
      </c>
      <c r="BS6" s="13">
        <v>293503.96000000002</v>
      </c>
      <c r="BT6" s="13">
        <v>302800</v>
      </c>
      <c r="BU6" s="13">
        <v>302800</v>
      </c>
      <c r="BV6" s="13">
        <v>296248.2</v>
      </c>
      <c r="BW6" s="13">
        <v>284096</v>
      </c>
      <c r="BX6" s="13">
        <v>284096</v>
      </c>
      <c r="BY6" s="13">
        <v>303108.18</v>
      </c>
      <c r="BZ6" s="13">
        <v>279500</v>
      </c>
      <c r="CA6" s="13">
        <v>279500</v>
      </c>
      <c r="CB6" s="13">
        <v>270495.02</v>
      </c>
      <c r="CC6" s="13">
        <v>301947</v>
      </c>
      <c r="CD6" s="13">
        <v>280000</v>
      </c>
      <c r="CE6" s="13">
        <v>305479.46000000002</v>
      </c>
      <c r="CF6" s="13">
        <v>294700</v>
      </c>
      <c r="CG6" s="13">
        <v>294700</v>
      </c>
      <c r="CH6" s="13">
        <v>322650.03999999998</v>
      </c>
      <c r="CI6" s="13">
        <v>279100</v>
      </c>
      <c r="CJ6" s="13">
        <v>265000</v>
      </c>
      <c r="CK6" s="13">
        <v>297126.24</v>
      </c>
      <c r="CL6" s="13">
        <v>303204.14</v>
      </c>
      <c r="CM6" s="13">
        <v>303204.14</v>
      </c>
      <c r="CN6" s="13">
        <v>253011</v>
      </c>
      <c r="CO6" s="13">
        <v>19200</v>
      </c>
      <c r="CP6" s="13">
        <v>29200</v>
      </c>
      <c r="CQ6" s="13">
        <v>29360.26</v>
      </c>
      <c r="CR6" s="13">
        <v>29000</v>
      </c>
      <c r="CS6" s="13">
        <v>25000</v>
      </c>
      <c r="CT6" s="13">
        <v>21925.279999999999</v>
      </c>
      <c r="CU6" s="13">
        <v>48703.27</v>
      </c>
      <c r="CV6" s="13">
        <v>21900</v>
      </c>
      <c r="CW6" s="13">
        <v>21726</v>
      </c>
      <c r="CX6" s="13">
        <v>18425</v>
      </c>
      <c r="CY6" s="13">
        <v>18425</v>
      </c>
      <c r="CZ6" s="13">
        <v>18515.509999999998</v>
      </c>
      <c r="DA6" s="13">
        <v>27605</v>
      </c>
      <c r="DB6" s="13">
        <v>27605</v>
      </c>
      <c r="DC6" s="13">
        <v>18944.259999999998</v>
      </c>
      <c r="DD6" s="13">
        <v>17470</v>
      </c>
      <c r="DE6" s="13">
        <v>17470</v>
      </c>
      <c r="DF6" s="13">
        <v>19618.07</v>
      </c>
      <c r="DG6" s="13">
        <v>18537</v>
      </c>
      <c r="DH6" s="13">
        <v>18537</v>
      </c>
      <c r="DI6" s="13">
        <v>19092.48</v>
      </c>
      <c r="DJ6" s="13">
        <v>18500</v>
      </c>
      <c r="DK6" s="13">
        <v>22500</v>
      </c>
      <c r="DL6" s="13">
        <v>40331.26</v>
      </c>
      <c r="DM6" s="13">
        <v>75000</v>
      </c>
      <c r="DN6" s="13">
        <v>75000</v>
      </c>
      <c r="DO6" s="13">
        <v>79233.67</v>
      </c>
      <c r="DP6" s="13">
        <v>89250</v>
      </c>
      <c r="DQ6" s="13">
        <v>89250</v>
      </c>
      <c r="DR6" s="13">
        <v>83388</v>
      </c>
      <c r="DS6" s="13">
        <v>192000</v>
      </c>
      <c r="DT6" s="13">
        <v>192000</v>
      </c>
      <c r="DU6" s="13">
        <v>207822.91</v>
      </c>
      <c r="DV6" s="13">
        <v>200000</v>
      </c>
      <c r="DW6" s="13">
        <v>192000</v>
      </c>
      <c r="DX6" s="13">
        <v>186692.86</v>
      </c>
      <c r="DY6" s="13">
        <v>316200.63</v>
      </c>
      <c r="DZ6" s="13">
        <v>186700</v>
      </c>
      <c r="EA6" s="13">
        <v>183440</v>
      </c>
      <c r="EB6" s="13">
        <v>184250</v>
      </c>
      <c r="EC6" s="13">
        <v>184250</v>
      </c>
      <c r="ED6" s="13">
        <v>185155.13</v>
      </c>
      <c r="EE6" s="13">
        <v>174210</v>
      </c>
      <c r="EF6" s="13">
        <v>174210</v>
      </c>
      <c r="EG6" s="13">
        <v>189442.59</v>
      </c>
      <c r="EH6" s="13">
        <v>174700</v>
      </c>
      <c r="EI6" s="13">
        <v>174700</v>
      </c>
      <c r="EJ6" s="13">
        <v>168240.63</v>
      </c>
      <c r="EK6" s="13">
        <v>185367</v>
      </c>
      <c r="EL6" s="13">
        <v>175000</v>
      </c>
      <c r="EM6" s="13">
        <v>190924.67</v>
      </c>
      <c r="EN6" s="13">
        <v>182100</v>
      </c>
      <c r="EO6" s="13">
        <v>182100</v>
      </c>
      <c r="EP6" s="13">
        <v>201656.27</v>
      </c>
      <c r="EQ6" s="13">
        <v>148834</v>
      </c>
      <c r="ER6" s="13">
        <v>149000</v>
      </c>
      <c r="ES6" s="13">
        <v>158467.24</v>
      </c>
      <c r="ET6" s="13">
        <v>158509</v>
      </c>
      <c r="EU6" s="13">
        <v>158509</v>
      </c>
      <c r="EV6" s="13">
        <v>169623</v>
      </c>
      <c r="EW6" s="13">
        <v>441600</v>
      </c>
      <c r="EX6" s="13">
        <v>431600</v>
      </c>
      <c r="EY6" s="13">
        <v>493876.87</v>
      </c>
      <c r="EZ6" s="13">
        <v>425000</v>
      </c>
      <c r="FA6" s="13">
        <v>424000</v>
      </c>
      <c r="FB6" s="13">
        <v>411524.32</v>
      </c>
      <c r="FC6" s="13">
        <v>632271.88</v>
      </c>
      <c r="FD6" s="13">
        <v>411500</v>
      </c>
      <c r="FE6" s="13">
        <v>403967.93</v>
      </c>
      <c r="FF6" s="13">
        <v>406150</v>
      </c>
      <c r="FG6" s="13">
        <v>406150</v>
      </c>
      <c r="FH6" s="13">
        <v>407741.27</v>
      </c>
      <c r="FI6" s="13">
        <v>383798</v>
      </c>
      <c r="FJ6" s="13">
        <v>383798</v>
      </c>
      <c r="FK6" s="13">
        <v>416773.71</v>
      </c>
      <c r="FL6" s="13">
        <v>384300</v>
      </c>
      <c r="FM6" s="13">
        <v>384300</v>
      </c>
      <c r="FN6" s="13">
        <v>370129.41</v>
      </c>
      <c r="FO6" s="13">
        <v>407808</v>
      </c>
      <c r="FP6" s="13">
        <v>380000</v>
      </c>
      <c r="FQ6" s="13">
        <v>420034.25</v>
      </c>
      <c r="FR6" s="13">
        <v>400500</v>
      </c>
      <c r="FS6" s="13">
        <v>400500</v>
      </c>
      <c r="FT6" s="13">
        <v>383146.9</v>
      </c>
      <c r="FU6" s="13">
        <v>465100</v>
      </c>
      <c r="FV6" s="13">
        <v>460000</v>
      </c>
      <c r="FW6" s="13">
        <v>495210.44</v>
      </c>
      <c r="FX6" s="13">
        <v>495340</v>
      </c>
      <c r="FY6" s="13">
        <v>495340</v>
      </c>
      <c r="FZ6" s="13">
        <v>452328</v>
      </c>
      <c r="GA6" s="13">
        <v>0</v>
      </c>
      <c r="GB6" s="13">
        <v>0</v>
      </c>
      <c r="GC6" s="13">
        <v>0</v>
      </c>
      <c r="GD6" s="13">
        <v>0</v>
      </c>
      <c r="GE6" s="13">
        <v>0</v>
      </c>
      <c r="GF6" s="13">
        <v>0</v>
      </c>
      <c r="GG6" s="13">
        <v>0</v>
      </c>
      <c r="GH6" s="13">
        <v>0</v>
      </c>
      <c r="GI6" s="13">
        <v>0</v>
      </c>
      <c r="GJ6" s="13">
        <v>0</v>
      </c>
      <c r="GK6" s="13">
        <v>0</v>
      </c>
      <c r="GL6" s="13">
        <v>0</v>
      </c>
      <c r="GM6" s="13">
        <v>0</v>
      </c>
      <c r="GN6" s="13">
        <v>0</v>
      </c>
      <c r="GO6" s="13">
        <v>0</v>
      </c>
      <c r="GP6" s="13">
        <v>0</v>
      </c>
      <c r="GQ6" s="13">
        <v>0</v>
      </c>
      <c r="GR6" s="13">
        <v>0</v>
      </c>
      <c r="GS6" s="13">
        <v>0</v>
      </c>
      <c r="GT6" s="13">
        <v>0</v>
      </c>
      <c r="GU6" s="13">
        <v>0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f t="shared" ref="HE6:HN7" si="178">C6+BK6+AG6+CO6+DS6+EW6+GA6</f>
        <v>1920000</v>
      </c>
      <c r="HF6" s="13">
        <f t="shared" si="178"/>
        <v>1920000</v>
      </c>
      <c r="HG6" s="13">
        <f t="shared" si="178"/>
        <v>2105691.3199999998</v>
      </c>
      <c r="HH6" s="13">
        <f t="shared" si="178"/>
        <v>1864000</v>
      </c>
      <c r="HI6" s="13">
        <f t="shared" si="178"/>
        <v>1923700</v>
      </c>
      <c r="HJ6" s="13">
        <f t="shared" si="178"/>
        <v>1870894.6700000002</v>
      </c>
      <c r="HK6" s="13">
        <f t="shared" si="178"/>
        <v>2942462.6599999997</v>
      </c>
      <c r="HL6" s="13">
        <f t="shared" si="178"/>
        <v>1870800</v>
      </c>
      <c r="HM6" s="13">
        <f t="shared" si="178"/>
        <v>1838181.77</v>
      </c>
      <c r="HN6" s="13">
        <f t="shared" si="178"/>
        <v>1851300</v>
      </c>
      <c r="HO6" s="13">
        <f t="shared" ref="HO6:HX7" si="179">M6+BU6+AQ6+CY6+EC6+FG6+GK6</f>
        <v>1851300</v>
      </c>
      <c r="HP6" s="13">
        <f t="shared" si="179"/>
        <v>1859433.13</v>
      </c>
      <c r="HQ6" s="13">
        <f t="shared" si="179"/>
        <v>1758179</v>
      </c>
      <c r="HR6" s="13">
        <f t="shared" si="179"/>
        <v>1758179</v>
      </c>
      <c r="HS6" s="13">
        <f t="shared" si="179"/>
        <v>1897703.3900000001</v>
      </c>
      <c r="HT6" s="13">
        <f t="shared" si="179"/>
        <v>1746890</v>
      </c>
      <c r="HU6" s="13">
        <f t="shared" si="179"/>
        <v>1746890</v>
      </c>
      <c r="HV6" s="13">
        <f t="shared" si="179"/>
        <v>1686510.3499999999</v>
      </c>
      <c r="HW6" s="13">
        <f t="shared" si="179"/>
        <v>1872431</v>
      </c>
      <c r="HX6" s="13">
        <f t="shared" si="179"/>
        <v>1783537</v>
      </c>
      <c r="HY6" s="13">
        <f t="shared" ref="HY6:IA7" si="180">W6+CE6+BA6+DI6+EM6+FQ6+GU6</f>
        <v>1909246.67</v>
      </c>
      <c r="HZ6" s="13">
        <f t="shared" si="180"/>
        <v>1831060</v>
      </c>
      <c r="IA6" s="13">
        <f t="shared" si="180"/>
        <v>1835060</v>
      </c>
      <c r="IB6" s="13">
        <f t="shared" ref="IB6:IH7" si="181">Z6+BD6+CH6+DL6+EP6+FT6+GX6</f>
        <v>2016562.7400000002</v>
      </c>
      <c r="IC6" s="13">
        <f t="shared" si="181"/>
        <v>1861034</v>
      </c>
      <c r="ID6" s="13">
        <f t="shared" si="181"/>
        <v>1812000</v>
      </c>
      <c r="IE6" s="13">
        <f t="shared" si="181"/>
        <v>1980841.6099999999</v>
      </c>
      <c r="IF6" s="13">
        <f t="shared" si="181"/>
        <v>1997419.51</v>
      </c>
      <c r="IG6" s="13">
        <f t="shared" si="181"/>
        <v>1997419.51</v>
      </c>
      <c r="IH6" s="13">
        <v>2149508.1800000002</v>
      </c>
      <c r="II6" s="13">
        <f>AF6+BJ6+CN6+DR6+EV6+FZ6+HD6</f>
        <v>1900700</v>
      </c>
      <c r="IJ6" s="54"/>
    </row>
    <row r="7" spans="1:244" x14ac:dyDescent="0.25">
      <c r="A7" s="5">
        <v>1103</v>
      </c>
      <c r="B7" s="9" t="s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2291.25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1357.36</v>
      </c>
      <c r="Z7" s="13">
        <v>1358.56</v>
      </c>
      <c r="AA7" s="13">
        <v>1000</v>
      </c>
      <c r="AB7" s="13">
        <v>0</v>
      </c>
      <c r="AC7" s="13">
        <v>6113.53</v>
      </c>
      <c r="AD7" s="13">
        <v>0</v>
      </c>
      <c r="AE7" s="13">
        <v>1620.97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11925.63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5182.63</v>
      </c>
      <c r="BD7" s="13">
        <v>5187.22</v>
      </c>
      <c r="BE7" s="13">
        <v>5000</v>
      </c>
      <c r="BF7" s="13">
        <v>0</v>
      </c>
      <c r="BG7" s="13">
        <v>23231.42</v>
      </c>
      <c r="BH7" s="13">
        <v>0</v>
      </c>
      <c r="BI7" s="13">
        <v>6189.16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4073.34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1974.34</v>
      </c>
      <c r="CH7" s="13">
        <v>1976.09</v>
      </c>
      <c r="CI7" s="13">
        <v>2000</v>
      </c>
      <c r="CJ7" s="13">
        <v>0</v>
      </c>
      <c r="CK7" s="13">
        <v>9170.2999999999993</v>
      </c>
      <c r="CL7" s="13">
        <v>0</v>
      </c>
      <c r="CM7" s="13">
        <v>2357.7800000000002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254.59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246.79</v>
      </c>
      <c r="DL7" s="13">
        <v>247.02</v>
      </c>
      <c r="DM7" s="13">
        <v>400</v>
      </c>
      <c r="DN7" s="13">
        <v>0</v>
      </c>
      <c r="DO7" s="13">
        <v>2445.41</v>
      </c>
      <c r="DP7" s="13">
        <v>0</v>
      </c>
      <c r="DQ7" s="13">
        <v>294.73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2545.84</v>
      </c>
      <c r="EH7" s="13">
        <v>0</v>
      </c>
      <c r="EI7" s="13">
        <v>0</v>
      </c>
      <c r="EJ7" s="13">
        <v>0</v>
      </c>
      <c r="EK7" s="13">
        <v>0</v>
      </c>
      <c r="EL7" s="13">
        <v>0</v>
      </c>
      <c r="EM7" s="13">
        <v>0</v>
      </c>
      <c r="EN7" s="13">
        <v>0</v>
      </c>
      <c r="EO7" s="13">
        <v>1233.96</v>
      </c>
      <c r="EP7" s="13">
        <v>1235.05</v>
      </c>
      <c r="EQ7" s="13">
        <v>1200</v>
      </c>
      <c r="ER7" s="13">
        <v>0</v>
      </c>
      <c r="ES7" s="13">
        <v>4890.82</v>
      </c>
      <c r="ET7" s="13">
        <v>0</v>
      </c>
      <c r="EU7" s="13">
        <v>1473.61</v>
      </c>
      <c r="EV7" s="13">
        <v>0</v>
      </c>
      <c r="EW7" s="13">
        <v>0</v>
      </c>
      <c r="EX7" s="13">
        <v>0</v>
      </c>
      <c r="EY7" s="13">
        <v>90076</v>
      </c>
      <c r="EZ7" s="13">
        <v>0</v>
      </c>
      <c r="FA7" s="13">
        <v>10950</v>
      </c>
      <c r="FB7" s="13">
        <v>5475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5600.8</v>
      </c>
      <c r="FL7" s="13">
        <v>0</v>
      </c>
      <c r="FM7" s="13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2344.52</v>
      </c>
      <c r="FT7" s="13">
        <v>2346.6</v>
      </c>
      <c r="FU7" s="13">
        <v>2500</v>
      </c>
      <c r="FV7" s="13">
        <v>0</v>
      </c>
      <c r="FW7" s="13">
        <v>15283.83</v>
      </c>
      <c r="FX7" s="13">
        <v>0</v>
      </c>
      <c r="FY7" s="13">
        <v>2799.86</v>
      </c>
      <c r="FZ7" s="13">
        <v>0</v>
      </c>
      <c r="GA7" s="13">
        <v>0</v>
      </c>
      <c r="GB7" s="13">
        <v>0</v>
      </c>
      <c r="GC7" s="13">
        <v>0</v>
      </c>
      <c r="GD7" s="13">
        <v>0</v>
      </c>
      <c r="GE7" s="13">
        <v>0</v>
      </c>
      <c r="GF7" s="13">
        <v>0</v>
      </c>
      <c r="GG7" s="13">
        <v>0</v>
      </c>
      <c r="GH7" s="13">
        <v>0</v>
      </c>
      <c r="GI7" s="13">
        <v>0</v>
      </c>
      <c r="GJ7" s="13">
        <v>0</v>
      </c>
      <c r="GK7" s="13">
        <v>0</v>
      </c>
      <c r="GL7" s="13">
        <v>0</v>
      </c>
      <c r="GM7" s="13">
        <v>0</v>
      </c>
      <c r="GN7" s="13">
        <v>0</v>
      </c>
      <c r="GO7" s="13">
        <v>0</v>
      </c>
      <c r="GP7" s="13">
        <v>0</v>
      </c>
      <c r="GQ7" s="13">
        <v>0</v>
      </c>
      <c r="GR7" s="13">
        <v>0</v>
      </c>
      <c r="GS7" s="13">
        <v>0</v>
      </c>
      <c r="GT7" s="13">
        <v>0</v>
      </c>
      <c r="GU7" s="13">
        <v>0</v>
      </c>
      <c r="GV7" s="13">
        <v>0</v>
      </c>
      <c r="GW7" s="13">
        <v>0</v>
      </c>
      <c r="GX7" s="13">
        <v>0</v>
      </c>
      <c r="GY7" s="13">
        <v>0</v>
      </c>
      <c r="GZ7" s="13">
        <v>0</v>
      </c>
      <c r="HA7" s="13">
        <v>0</v>
      </c>
      <c r="HB7" s="13">
        <v>0</v>
      </c>
      <c r="HC7" s="13">
        <v>0</v>
      </c>
      <c r="HD7" s="13">
        <v>0</v>
      </c>
      <c r="HE7" s="13">
        <f t="shared" si="178"/>
        <v>0</v>
      </c>
      <c r="HF7" s="13">
        <f t="shared" si="178"/>
        <v>0</v>
      </c>
      <c r="HG7" s="13">
        <f t="shared" si="178"/>
        <v>90076</v>
      </c>
      <c r="HH7" s="13">
        <f t="shared" si="178"/>
        <v>0</v>
      </c>
      <c r="HI7" s="13">
        <f t="shared" si="178"/>
        <v>10950</v>
      </c>
      <c r="HJ7" s="13">
        <f t="shared" si="178"/>
        <v>5475</v>
      </c>
      <c r="HK7" s="13">
        <f t="shared" si="178"/>
        <v>0</v>
      </c>
      <c r="HL7" s="13">
        <f t="shared" si="178"/>
        <v>0</v>
      </c>
      <c r="HM7" s="13">
        <f t="shared" si="178"/>
        <v>0</v>
      </c>
      <c r="HN7" s="13">
        <f t="shared" si="178"/>
        <v>0</v>
      </c>
      <c r="HO7" s="13">
        <f t="shared" si="179"/>
        <v>0</v>
      </c>
      <c r="HP7" s="13">
        <f t="shared" si="179"/>
        <v>0</v>
      </c>
      <c r="HQ7" s="13">
        <f t="shared" si="179"/>
        <v>0</v>
      </c>
      <c r="HR7" s="13">
        <f t="shared" si="179"/>
        <v>0</v>
      </c>
      <c r="HS7" s="13">
        <f t="shared" si="179"/>
        <v>26691.45</v>
      </c>
      <c r="HT7" s="13">
        <f t="shared" si="179"/>
        <v>0</v>
      </c>
      <c r="HU7" s="13">
        <f t="shared" si="179"/>
        <v>0</v>
      </c>
      <c r="HV7" s="13">
        <f t="shared" si="179"/>
        <v>0</v>
      </c>
      <c r="HW7" s="13">
        <f t="shared" si="179"/>
        <v>0</v>
      </c>
      <c r="HX7" s="13">
        <f t="shared" si="179"/>
        <v>0</v>
      </c>
      <c r="HY7" s="13">
        <f t="shared" si="180"/>
        <v>0</v>
      </c>
      <c r="HZ7" s="13">
        <f t="shared" si="180"/>
        <v>0</v>
      </c>
      <c r="IA7" s="13">
        <f t="shared" si="180"/>
        <v>12339.600000000002</v>
      </c>
      <c r="IB7" s="13">
        <f t="shared" si="181"/>
        <v>12350.54</v>
      </c>
      <c r="IC7" s="13">
        <f t="shared" si="181"/>
        <v>12100</v>
      </c>
      <c r="ID7" s="13">
        <f t="shared" si="181"/>
        <v>0</v>
      </c>
      <c r="IE7" s="13">
        <f t="shared" si="181"/>
        <v>61135.310000000005</v>
      </c>
      <c r="IF7" s="13">
        <f t="shared" si="181"/>
        <v>0</v>
      </c>
      <c r="IG7" s="13">
        <f t="shared" si="181"/>
        <v>14736.11</v>
      </c>
      <c r="IH7" s="13">
        <v>455.51</v>
      </c>
      <c r="II7" s="13">
        <f>AF7+BJ7+CN7+DR7+EV7+FZ7+HD7</f>
        <v>0</v>
      </c>
      <c r="IJ7" s="54"/>
    </row>
    <row r="8" spans="1:244" ht="15" customHeight="1" x14ac:dyDescent="0.25">
      <c r="A8" s="5">
        <v>12</v>
      </c>
      <c r="B8" s="8" t="s">
        <v>81</v>
      </c>
      <c r="C8" s="12">
        <f t="shared" ref="C8:D8" si="182">SUM(C9:C11)</f>
        <v>56275</v>
      </c>
      <c r="D8" s="12">
        <f t="shared" si="182"/>
        <v>16225</v>
      </c>
      <c r="E8" s="12">
        <f t="shared" ref="E8:K8" si="183">SUM(E9:E11)</f>
        <v>606.35</v>
      </c>
      <c r="F8" s="12">
        <f t="shared" si="183"/>
        <v>0</v>
      </c>
      <c r="G8" s="12">
        <f t="shared" ref="G8" si="184">SUM(G9:G11)</f>
        <v>0</v>
      </c>
      <c r="H8" s="12">
        <f t="shared" si="183"/>
        <v>0</v>
      </c>
      <c r="I8" s="12">
        <f t="shared" si="183"/>
        <v>0</v>
      </c>
      <c r="J8" s="12">
        <f t="shared" ref="J8" si="185">SUM(J9:J11)</f>
        <v>0</v>
      </c>
      <c r="K8" s="12">
        <f t="shared" si="183"/>
        <v>0</v>
      </c>
      <c r="L8" s="12">
        <f t="shared" ref="L8:M8" si="186">SUM(L9:L11)</f>
        <v>0</v>
      </c>
      <c r="M8" s="12">
        <f t="shared" si="186"/>
        <v>0</v>
      </c>
      <c r="N8" s="12">
        <f>SUM(N9:N11)</f>
        <v>0</v>
      </c>
      <c r="O8" s="12">
        <f t="shared" ref="O8" si="187">SUM(O9:O11)</f>
        <v>0</v>
      </c>
      <c r="P8" s="12">
        <f t="shared" ref="P8:GI8" si="188">SUM(P9:P11)</f>
        <v>0</v>
      </c>
      <c r="Q8" s="12">
        <f t="shared" si="188"/>
        <v>0</v>
      </c>
      <c r="R8" s="12">
        <f t="shared" ref="R8" si="189">SUM(R9:R11)</f>
        <v>0</v>
      </c>
      <c r="S8" s="12">
        <f t="shared" si="188"/>
        <v>0</v>
      </c>
      <c r="T8" s="12">
        <f t="shared" ref="T8:U8" si="190">SUM(T9:T11)</f>
        <v>0</v>
      </c>
      <c r="U8" s="12">
        <f t="shared" si="190"/>
        <v>0</v>
      </c>
      <c r="V8" s="12">
        <f t="shared" ref="V8:Y8" si="191">SUM(V9:V11)</f>
        <v>0</v>
      </c>
      <c r="W8" s="12">
        <f t="shared" si="191"/>
        <v>10.02</v>
      </c>
      <c r="X8" s="12">
        <f t="shared" ref="X8" si="192">SUM(X9:X11)</f>
        <v>0</v>
      </c>
      <c r="Y8" s="12">
        <f t="shared" si="191"/>
        <v>0</v>
      </c>
      <c r="Z8" s="12">
        <f t="shared" ref="Z8:AD8" si="193">SUM(Z9:Z11)</f>
        <v>5547.06</v>
      </c>
      <c r="AA8" s="12">
        <f t="shared" si="193"/>
        <v>11100</v>
      </c>
      <c r="AB8" s="12">
        <f t="shared" ref="AB8:AF8" si="194">SUM(AB9:AB11)</f>
        <v>0</v>
      </c>
      <c r="AC8" s="12">
        <f t="shared" si="193"/>
        <v>0</v>
      </c>
      <c r="AD8" s="12">
        <f t="shared" si="193"/>
        <v>0</v>
      </c>
      <c r="AE8" s="12">
        <f t="shared" si="194"/>
        <v>0</v>
      </c>
      <c r="AF8" s="12">
        <f t="shared" si="194"/>
        <v>0</v>
      </c>
      <c r="AG8" s="12">
        <f>SUM(AG9:AG11)</f>
        <v>427690</v>
      </c>
      <c r="AH8" s="12">
        <f>SUM(AH9:AH11)</f>
        <v>123310</v>
      </c>
      <c r="AI8" s="12">
        <f>SUM(AI9:AI11)</f>
        <v>4607.97</v>
      </c>
      <c r="AJ8" s="12">
        <f t="shared" ref="AJ8" si="195">SUM(AJ9:AJ11)</f>
        <v>0</v>
      </c>
      <c r="AK8" s="12">
        <f>SUM(AK9:AK11)</f>
        <v>0</v>
      </c>
      <c r="AL8" s="12">
        <f>SUM(AL9:AL11)</f>
        <v>0</v>
      </c>
      <c r="AM8" s="12">
        <f t="shared" ref="AM8" si="196">SUM(AM9:AM11)</f>
        <v>0</v>
      </c>
      <c r="AN8" s="12">
        <f>SUM(AN9:AN11)</f>
        <v>0</v>
      </c>
      <c r="AO8" s="12">
        <f>SUM(AO9:AO11)</f>
        <v>0</v>
      </c>
      <c r="AP8" s="12">
        <f t="shared" ref="AP8" si="197">SUM(AP9:AP11)</f>
        <v>0</v>
      </c>
      <c r="AQ8" s="12">
        <f>SUM(AQ9:AQ11)</f>
        <v>0</v>
      </c>
      <c r="AR8" s="12">
        <f>SUM(AR9:AR11)</f>
        <v>0</v>
      </c>
      <c r="AS8" s="12">
        <f t="shared" ref="AS8" si="198">SUM(AS9:AS11)</f>
        <v>0</v>
      </c>
      <c r="AT8" s="12">
        <f>SUM(AT9:AT11)</f>
        <v>0</v>
      </c>
      <c r="AU8" s="12">
        <f>SUM(AU9:AU11)</f>
        <v>0</v>
      </c>
      <c r="AV8" s="12">
        <f t="shared" ref="AV8:AW8" si="199">SUM(AV9:AV11)</f>
        <v>0</v>
      </c>
      <c r="AW8" s="12">
        <f t="shared" si="199"/>
        <v>0</v>
      </c>
      <c r="AX8" s="12">
        <f>SUM(AX9:AX11)</f>
        <v>0</v>
      </c>
      <c r="AY8" s="12">
        <f>SUM(AY9:AY11)</f>
        <v>0</v>
      </c>
      <c r="AZ8" s="12">
        <f>SUM(AZ9:AZ11)</f>
        <v>0</v>
      </c>
      <c r="BA8" s="12">
        <f>SUM(BA9:BA11)</f>
        <v>46.69</v>
      </c>
      <c r="BB8" s="12">
        <f t="shared" ref="BB8" si="200">SUM(BB9:BB11)</f>
        <v>0</v>
      </c>
      <c r="BC8" s="12">
        <f>SUM(BC9:BC11)</f>
        <v>0</v>
      </c>
      <c r="BD8" s="12">
        <f t="shared" ref="BD8:BG8" si="201">SUM(BD9:BD11)</f>
        <v>21179.609999999997</v>
      </c>
      <c r="BE8" s="12">
        <f t="shared" ref="BE8" si="202">SUM(BE9:BE11)</f>
        <v>30300</v>
      </c>
      <c r="BF8" s="12">
        <f t="shared" si="201"/>
        <v>0</v>
      </c>
      <c r="BG8" s="12">
        <f t="shared" si="201"/>
        <v>0</v>
      </c>
      <c r="BH8" s="12">
        <f t="shared" ref="BH8:BJ8" si="203">SUM(BH9:BH11)</f>
        <v>0</v>
      </c>
      <c r="BI8" s="12">
        <f t="shared" si="203"/>
        <v>0</v>
      </c>
      <c r="BJ8" s="12">
        <f t="shared" si="203"/>
        <v>0</v>
      </c>
      <c r="BK8" s="12">
        <f>SUM(BK9:BK11)</f>
        <v>258865</v>
      </c>
      <c r="BL8" s="12">
        <f>SUM(BL9:BL11)</f>
        <v>74635</v>
      </c>
      <c r="BM8" s="12">
        <f>SUM(BM9:BM11)</f>
        <v>2789.14</v>
      </c>
      <c r="BN8" s="12">
        <f t="shared" ref="BN8" si="204">SUM(BN9:BN11)</f>
        <v>0</v>
      </c>
      <c r="BO8" s="12">
        <f>SUM(BO9:BO11)</f>
        <v>0</v>
      </c>
      <c r="BP8" s="12">
        <f>SUM(BP9:BP11)</f>
        <v>0</v>
      </c>
      <c r="BQ8" s="12">
        <f t="shared" ref="BQ8" si="205">SUM(BQ9:BQ11)</f>
        <v>0</v>
      </c>
      <c r="BR8" s="12">
        <f>SUM(BR9:BR11)</f>
        <v>0</v>
      </c>
      <c r="BS8" s="12">
        <f>SUM(BS9:BS11)</f>
        <v>0</v>
      </c>
      <c r="BT8" s="12">
        <f t="shared" ref="BT8" si="206">SUM(BT9:BT11)</f>
        <v>0</v>
      </c>
      <c r="BU8" s="12">
        <f>SUM(BU9:BU11)</f>
        <v>0</v>
      </c>
      <c r="BV8" s="12">
        <f>SUM(BV9:BV11)</f>
        <v>0</v>
      </c>
      <c r="BW8" s="12">
        <f t="shared" ref="BW8" si="207">SUM(BW9:BW11)</f>
        <v>0</v>
      </c>
      <c r="BX8" s="12">
        <f>SUM(BX9:BX11)</f>
        <v>0</v>
      </c>
      <c r="BY8" s="12">
        <f>SUM(BY9:BY11)</f>
        <v>0</v>
      </c>
      <c r="BZ8" s="12">
        <f t="shared" ref="BZ8:CA8" si="208">SUM(BZ9:BZ11)</f>
        <v>0</v>
      </c>
      <c r="CA8" s="12">
        <f t="shared" si="208"/>
        <v>0</v>
      </c>
      <c r="CB8" s="12">
        <f>SUM(CB9:CB11)</f>
        <v>0</v>
      </c>
      <c r="CC8" s="12">
        <f>SUM(CC9:CC11)</f>
        <v>0</v>
      </c>
      <c r="CD8" s="12">
        <f>SUM(CD9:CD11)</f>
        <v>0</v>
      </c>
      <c r="CE8" s="12">
        <f>SUM(CE9:CE11)</f>
        <v>17.77</v>
      </c>
      <c r="CF8" s="12">
        <f t="shared" ref="CF8" si="209">SUM(CF9:CF11)</f>
        <v>0</v>
      </c>
      <c r="CG8" s="12">
        <f>SUM(CG9:CG11)</f>
        <v>0</v>
      </c>
      <c r="CH8" s="12">
        <f t="shared" ref="CH8:CL8" si="210">SUM(CH9:CH11)</f>
        <v>8068.41</v>
      </c>
      <c r="CI8" s="12">
        <f t="shared" ref="CI8" si="211">SUM(CI9:CI11)</f>
        <v>10600</v>
      </c>
      <c r="CJ8" s="12">
        <f t="shared" si="210"/>
        <v>0</v>
      </c>
      <c r="CK8" s="12">
        <f t="shared" si="210"/>
        <v>0</v>
      </c>
      <c r="CL8" s="12">
        <f t="shared" si="210"/>
        <v>0</v>
      </c>
      <c r="CM8" s="12">
        <f t="shared" ref="CM8:CO8" si="212">SUM(CM9:CM11)</f>
        <v>0</v>
      </c>
      <c r="CN8" s="12">
        <f t="shared" si="212"/>
        <v>0</v>
      </c>
      <c r="CO8" s="12">
        <f t="shared" si="212"/>
        <v>11255</v>
      </c>
      <c r="CP8" s="12">
        <f t="shared" si="188"/>
        <v>3245</v>
      </c>
      <c r="CQ8" s="12">
        <f t="shared" si="188"/>
        <v>121.34</v>
      </c>
      <c r="CR8" s="12">
        <f t="shared" ref="CR8" si="213">SUM(CR9:CR11)</f>
        <v>0</v>
      </c>
      <c r="CS8" s="12">
        <f t="shared" si="188"/>
        <v>0</v>
      </c>
      <c r="CT8" s="12">
        <f t="shared" si="188"/>
        <v>0</v>
      </c>
      <c r="CU8" s="12">
        <f t="shared" ref="CU8" si="214">SUM(CU9:CU11)</f>
        <v>0</v>
      </c>
      <c r="CV8" s="12">
        <f t="shared" si="188"/>
        <v>0</v>
      </c>
      <c r="CW8" s="12">
        <f t="shared" si="188"/>
        <v>0</v>
      </c>
      <c r="CX8" s="12">
        <f t="shared" ref="CX8" si="215">SUM(CX9:CX11)</f>
        <v>0</v>
      </c>
      <c r="CY8" s="12">
        <f t="shared" si="188"/>
        <v>0</v>
      </c>
      <c r="CZ8" s="12">
        <f t="shared" si="188"/>
        <v>0</v>
      </c>
      <c r="DA8" s="12">
        <f t="shared" ref="DA8" si="216">SUM(DA9:DA11)</f>
        <v>0</v>
      </c>
      <c r="DB8" s="12">
        <f t="shared" si="188"/>
        <v>0</v>
      </c>
      <c r="DC8" s="12">
        <f t="shared" si="188"/>
        <v>0</v>
      </c>
      <c r="DD8" s="12">
        <f t="shared" ref="DD8:DE8" si="217">SUM(DD9:DD11)</f>
        <v>0</v>
      </c>
      <c r="DE8" s="12">
        <f t="shared" si="217"/>
        <v>0</v>
      </c>
      <c r="DF8" s="12">
        <f t="shared" si="188"/>
        <v>0</v>
      </c>
      <c r="DG8" s="12">
        <f t="shared" si="188"/>
        <v>0</v>
      </c>
      <c r="DH8" s="12">
        <f t="shared" ref="DH8:DP8" si="218">SUM(DH9:DH11)</f>
        <v>0</v>
      </c>
      <c r="DI8" s="12">
        <f t="shared" si="218"/>
        <v>1.1299999999999999</v>
      </c>
      <c r="DJ8" s="12">
        <f t="shared" ref="DJ8" si="219">SUM(DJ9:DJ11)</f>
        <v>0</v>
      </c>
      <c r="DK8" s="12">
        <f t="shared" si="218"/>
        <v>0</v>
      </c>
      <c r="DL8" s="12">
        <f t="shared" si="218"/>
        <v>1008.55</v>
      </c>
      <c r="DM8" s="12">
        <f t="shared" ref="DM8" si="220">SUM(DM9:DM11)</f>
        <v>3050</v>
      </c>
      <c r="DN8" s="12">
        <f t="shared" si="218"/>
        <v>0</v>
      </c>
      <c r="DO8" s="12">
        <f t="shared" si="218"/>
        <v>0</v>
      </c>
      <c r="DP8" s="12">
        <f t="shared" si="218"/>
        <v>0</v>
      </c>
      <c r="DQ8" s="12">
        <f t="shared" ref="DQ8:DS8" si="221">SUM(DQ9:DQ11)</f>
        <v>0</v>
      </c>
      <c r="DR8" s="12">
        <f t="shared" si="221"/>
        <v>0</v>
      </c>
      <c r="DS8" s="12">
        <f t="shared" si="221"/>
        <v>112550</v>
      </c>
      <c r="DT8" s="12">
        <f t="shared" si="188"/>
        <v>32450</v>
      </c>
      <c r="DU8" s="12">
        <f t="shared" si="188"/>
        <v>1212.72</v>
      </c>
      <c r="DV8" s="12">
        <f t="shared" ref="DV8" si="222">SUM(DV9:DV11)</f>
        <v>0</v>
      </c>
      <c r="DW8" s="12">
        <f t="shared" si="188"/>
        <v>0</v>
      </c>
      <c r="DX8" s="12">
        <f t="shared" si="188"/>
        <v>0</v>
      </c>
      <c r="DY8" s="12">
        <f t="shared" ref="DY8" si="223">SUM(DY9:DY11)</f>
        <v>0</v>
      </c>
      <c r="DZ8" s="12">
        <f t="shared" si="188"/>
        <v>0</v>
      </c>
      <c r="EA8" s="12">
        <f t="shared" si="188"/>
        <v>0</v>
      </c>
      <c r="EB8" s="12">
        <f t="shared" ref="EB8:EC8" si="224">SUM(EB9:EB11)</f>
        <v>0</v>
      </c>
      <c r="EC8" s="12">
        <f t="shared" si="224"/>
        <v>0</v>
      </c>
      <c r="ED8" s="12">
        <f>SUM(ED9:ED11)</f>
        <v>0</v>
      </c>
      <c r="EE8" s="12">
        <f>SUM(EE9:EE11)</f>
        <v>0</v>
      </c>
      <c r="EF8" s="12">
        <f>SUM(EF9:EF11)</f>
        <v>0</v>
      </c>
      <c r="EG8" s="12">
        <f t="shared" si="188"/>
        <v>0</v>
      </c>
      <c r="EH8" s="12">
        <f t="shared" ref="EH8:EI8" si="225">SUM(EH9:EH11)</f>
        <v>0</v>
      </c>
      <c r="EI8" s="12">
        <f t="shared" si="225"/>
        <v>0</v>
      </c>
      <c r="EJ8" s="12">
        <f t="shared" si="188"/>
        <v>0</v>
      </c>
      <c r="EK8" s="12">
        <f t="shared" si="188"/>
        <v>0</v>
      </c>
      <c r="EL8" s="12">
        <f t="shared" ref="EL8:ET8" si="226">SUM(EL9:EL11)</f>
        <v>0</v>
      </c>
      <c r="EM8" s="12">
        <f t="shared" si="226"/>
        <v>11.11</v>
      </c>
      <c r="EN8" s="12">
        <f t="shared" ref="EN8" si="227">SUM(EN9:EN11)</f>
        <v>0</v>
      </c>
      <c r="EO8" s="12">
        <f t="shared" si="226"/>
        <v>0</v>
      </c>
      <c r="EP8" s="12">
        <f t="shared" si="226"/>
        <v>5042.78</v>
      </c>
      <c r="EQ8" s="12">
        <f t="shared" ref="EQ8" si="228">SUM(EQ9:EQ11)</f>
        <v>9100</v>
      </c>
      <c r="ER8" s="12">
        <f t="shared" si="226"/>
        <v>0</v>
      </c>
      <c r="ES8" s="12">
        <f t="shared" si="226"/>
        <v>0</v>
      </c>
      <c r="ET8" s="12">
        <f t="shared" si="226"/>
        <v>0</v>
      </c>
      <c r="EU8" s="12">
        <f t="shared" ref="EU8:EW8" si="229">SUM(EU9:EU11)</f>
        <v>0</v>
      </c>
      <c r="EV8" s="12">
        <f t="shared" si="229"/>
        <v>0</v>
      </c>
      <c r="EW8" s="12">
        <f t="shared" si="229"/>
        <v>258865</v>
      </c>
      <c r="EX8" s="12">
        <f t="shared" si="188"/>
        <v>74635</v>
      </c>
      <c r="EY8" s="12">
        <f t="shared" si="188"/>
        <v>2788.7</v>
      </c>
      <c r="EZ8" s="12">
        <f t="shared" ref="EZ8" si="230">SUM(EZ9:EZ11)</f>
        <v>0</v>
      </c>
      <c r="FA8" s="12">
        <f t="shared" si="188"/>
        <v>0</v>
      </c>
      <c r="FB8" s="12">
        <f t="shared" si="188"/>
        <v>0</v>
      </c>
      <c r="FC8" s="12">
        <f t="shared" ref="FC8" si="231">SUM(FC9:FC11)</f>
        <v>0</v>
      </c>
      <c r="FD8" s="12">
        <f t="shared" si="188"/>
        <v>0</v>
      </c>
      <c r="FE8" s="12">
        <f t="shared" si="188"/>
        <v>0</v>
      </c>
      <c r="FF8" s="12">
        <f t="shared" ref="FF8" si="232">SUM(FF9:FF11)</f>
        <v>0</v>
      </c>
      <c r="FG8" s="12">
        <f t="shared" si="188"/>
        <v>0</v>
      </c>
      <c r="FH8" s="12">
        <f t="shared" si="188"/>
        <v>0</v>
      </c>
      <c r="FI8" s="12">
        <f t="shared" ref="FI8" si="233">SUM(FI9:FI11)</f>
        <v>0</v>
      </c>
      <c r="FJ8" s="12">
        <f t="shared" si="188"/>
        <v>0</v>
      </c>
      <c r="FK8" s="12">
        <f t="shared" si="188"/>
        <v>0</v>
      </c>
      <c r="FL8" s="12">
        <f t="shared" ref="FL8:FM8" si="234">SUM(FL9:FL11)</f>
        <v>0</v>
      </c>
      <c r="FM8" s="12">
        <f t="shared" si="234"/>
        <v>0</v>
      </c>
      <c r="FN8" s="12">
        <f t="shared" si="188"/>
        <v>0</v>
      </c>
      <c r="FO8" s="12">
        <f t="shared" si="188"/>
        <v>0</v>
      </c>
      <c r="FP8" s="12">
        <f t="shared" ref="FP8:FX8" si="235">SUM(FP9:FP11)</f>
        <v>0</v>
      </c>
      <c r="FQ8" s="12">
        <f t="shared" si="235"/>
        <v>24.46</v>
      </c>
      <c r="FR8" s="12">
        <f t="shared" ref="FR8" si="236">SUM(FR9:FR11)</f>
        <v>0</v>
      </c>
      <c r="FS8" s="12">
        <f t="shared" si="235"/>
        <v>0</v>
      </c>
      <c r="FT8" s="12">
        <f t="shared" si="235"/>
        <v>9581.25</v>
      </c>
      <c r="FU8" s="12">
        <f t="shared" ref="FU8" si="237">SUM(FU9:FU11)</f>
        <v>19150</v>
      </c>
      <c r="FV8" s="12">
        <f t="shared" si="235"/>
        <v>0</v>
      </c>
      <c r="FW8" s="12">
        <f t="shared" si="235"/>
        <v>0</v>
      </c>
      <c r="FX8" s="12">
        <f t="shared" si="235"/>
        <v>0</v>
      </c>
      <c r="FY8" s="12">
        <f t="shared" ref="FY8:GA8" si="238">SUM(FY9:FY11)</f>
        <v>0</v>
      </c>
      <c r="FZ8" s="12">
        <f t="shared" si="238"/>
        <v>0</v>
      </c>
      <c r="GA8" s="12">
        <f t="shared" si="238"/>
        <v>0</v>
      </c>
      <c r="GB8" s="12">
        <f t="shared" si="188"/>
        <v>801000</v>
      </c>
      <c r="GC8" s="12">
        <f t="shared" si="188"/>
        <v>988769.96</v>
      </c>
      <c r="GD8" s="12">
        <f t="shared" ref="GD8" si="239">SUM(GD9:GD11)</f>
        <v>1032800</v>
      </c>
      <c r="GE8" s="12">
        <f t="shared" si="188"/>
        <v>1013300</v>
      </c>
      <c r="GF8" s="12">
        <f t="shared" si="188"/>
        <v>904835.53</v>
      </c>
      <c r="GG8" s="12">
        <f t="shared" ref="GG8" si="240">SUM(GG9:GG11)</f>
        <v>1029835.41</v>
      </c>
      <c r="GH8" s="12">
        <f t="shared" si="188"/>
        <v>918600</v>
      </c>
      <c r="GI8" s="12">
        <f t="shared" si="188"/>
        <v>913327.92000000016</v>
      </c>
      <c r="GJ8" s="12">
        <f t="shared" ref="GJ8" si="241">SUM(GJ9:GJ11)</f>
        <v>950595</v>
      </c>
      <c r="GK8" s="12">
        <f t="shared" ref="GK8:GS8" si="242">SUM(GK9:GK11)</f>
        <v>955970</v>
      </c>
      <c r="GL8" s="12">
        <f t="shared" si="242"/>
        <v>902069.21</v>
      </c>
      <c r="GM8" s="12">
        <f t="shared" ref="GM8" si="243">SUM(GM9:GM11)</f>
        <v>877968</v>
      </c>
      <c r="GN8" s="12">
        <f t="shared" si="242"/>
        <v>877968</v>
      </c>
      <c r="GO8" s="12">
        <f t="shared" si="242"/>
        <v>927200.84000000008</v>
      </c>
      <c r="GP8" s="12">
        <f t="shared" ref="GP8:GQ8" si="244">SUM(GP9:GP11)</f>
        <v>860440</v>
      </c>
      <c r="GQ8" s="12">
        <f t="shared" si="244"/>
        <v>871700</v>
      </c>
      <c r="GR8" s="12">
        <f t="shared" si="242"/>
        <v>766172.04999999993</v>
      </c>
      <c r="GS8" s="12">
        <f t="shared" si="242"/>
        <v>922243</v>
      </c>
      <c r="GT8" s="12">
        <f t="shared" ref="GT8:HM8" si="245">SUM(GT9:GT11)</f>
        <v>875000</v>
      </c>
      <c r="GU8" s="12">
        <f t="shared" si="245"/>
        <v>920295.65</v>
      </c>
      <c r="GV8" s="12">
        <f t="shared" ref="GV8" si="246">SUM(GV9:GV11)</f>
        <v>902000</v>
      </c>
      <c r="GW8" s="12">
        <f t="shared" si="245"/>
        <v>902000</v>
      </c>
      <c r="GX8" s="12">
        <f t="shared" si="245"/>
        <v>782717.78</v>
      </c>
      <c r="GY8" s="12">
        <f t="shared" ref="GY8" si="247">SUM(GY9:GY11)</f>
        <v>920949.7</v>
      </c>
      <c r="GZ8" s="12">
        <f t="shared" si="245"/>
        <v>949900</v>
      </c>
      <c r="HA8" s="12">
        <f t="shared" si="245"/>
        <v>869687.05</v>
      </c>
      <c r="HB8" s="12">
        <f t="shared" ref="HB8:HD8" si="248">SUM(HB9:HB11)</f>
        <v>951060</v>
      </c>
      <c r="HC8" s="12">
        <f t="shared" si="248"/>
        <v>951060</v>
      </c>
      <c r="HD8" s="12">
        <f t="shared" si="248"/>
        <v>1100300</v>
      </c>
      <c r="HE8" s="12">
        <f t="shared" si="245"/>
        <v>1125500</v>
      </c>
      <c r="HF8" s="12">
        <f t="shared" ref="HF8" si="249">SUM(HF9:HF11)</f>
        <v>1125500</v>
      </c>
      <c r="HG8" s="12">
        <f t="shared" si="245"/>
        <v>1000896.18</v>
      </c>
      <c r="HH8" s="12">
        <f t="shared" si="245"/>
        <v>1032800</v>
      </c>
      <c r="HI8" s="12">
        <f t="shared" ref="HI8" si="250">SUM(HI9:HI11)</f>
        <v>1013300</v>
      </c>
      <c r="HJ8" s="12">
        <f t="shared" si="245"/>
        <v>904835.53</v>
      </c>
      <c r="HK8" s="12">
        <f t="shared" si="245"/>
        <v>1029835.41</v>
      </c>
      <c r="HL8" s="12">
        <f t="shared" ref="HL8" si="251">SUM(HL9:HL11)</f>
        <v>918600</v>
      </c>
      <c r="HM8" s="12">
        <f t="shared" si="245"/>
        <v>913327.92000000016</v>
      </c>
      <c r="HN8" s="12">
        <f t="shared" ref="HN8:HO8" si="252">SUM(HN9:HN11)</f>
        <v>950595</v>
      </c>
      <c r="HO8" s="12">
        <f t="shared" si="252"/>
        <v>955970</v>
      </c>
      <c r="HP8" s="12">
        <f t="shared" ref="HP8:HX8" si="253">SUM(HP9:HP11)</f>
        <v>902069.21</v>
      </c>
      <c r="HQ8" s="12">
        <f t="shared" si="253"/>
        <v>877968</v>
      </c>
      <c r="HR8" s="12">
        <f t="shared" ref="HR8" si="254">SUM(HR9:HR11)</f>
        <v>877968</v>
      </c>
      <c r="HS8" s="12">
        <f t="shared" si="253"/>
        <v>927200.84000000008</v>
      </c>
      <c r="HT8" s="12">
        <f t="shared" ref="HT8:HW8" si="255">SUM(HT9:HT11)</f>
        <v>860440</v>
      </c>
      <c r="HU8" s="12">
        <f t="shared" ref="HU8" si="256">SUM(HU9:HU11)</f>
        <v>871700</v>
      </c>
      <c r="HV8" s="12">
        <f t="shared" si="255"/>
        <v>766172.04999999993</v>
      </c>
      <c r="HW8" s="12">
        <f t="shared" si="255"/>
        <v>922243</v>
      </c>
      <c r="HX8" s="12">
        <f t="shared" si="253"/>
        <v>875000</v>
      </c>
      <c r="HY8" s="12">
        <f t="shared" ref="HY8:IA8" si="257">SUM(HY9:HY11)</f>
        <v>920406.83</v>
      </c>
      <c r="HZ8" s="12">
        <f t="shared" ref="HZ8" si="258">SUM(HZ9:HZ11)</f>
        <v>902000</v>
      </c>
      <c r="IA8" s="12">
        <f t="shared" si="257"/>
        <v>902000</v>
      </c>
      <c r="IB8" s="12">
        <f t="shared" ref="IB8:ID8" si="259">SUM(IB9:IB11)</f>
        <v>833145.44</v>
      </c>
      <c r="IC8" s="12">
        <f t="shared" ref="IC8" si="260">SUM(IC9:IC11)</f>
        <v>1004249.7</v>
      </c>
      <c r="ID8" s="12">
        <f t="shared" si="259"/>
        <v>949900</v>
      </c>
      <c r="IE8" s="12">
        <f t="shared" ref="IE8:IG8" si="261">SUM(IE9:IE11)</f>
        <v>869687.05</v>
      </c>
      <c r="IF8" s="12">
        <f t="shared" ref="IF8:II8" si="262">SUM(IF9:IF11)</f>
        <v>951060</v>
      </c>
      <c r="IG8" s="12">
        <f t="shared" si="261"/>
        <v>951060</v>
      </c>
      <c r="IH8" s="12">
        <f t="shared" ref="IH8" si="263">SUM(IH9:IH11)</f>
        <v>927244.64</v>
      </c>
      <c r="II8" s="12">
        <f t="shared" si="262"/>
        <v>1100300</v>
      </c>
      <c r="IJ8" s="54"/>
    </row>
    <row r="9" spans="1:244" x14ac:dyDescent="0.25">
      <c r="A9" s="5">
        <v>1201</v>
      </c>
      <c r="B9" s="9" t="s">
        <v>2</v>
      </c>
      <c r="C9" s="13">
        <v>15200</v>
      </c>
      <c r="D9" s="13">
        <v>15200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10.02</v>
      </c>
      <c r="X9" s="13">
        <v>0</v>
      </c>
      <c r="Y9" s="13">
        <v>0</v>
      </c>
      <c r="Z9" s="13">
        <v>1465.66</v>
      </c>
      <c r="AA9" s="13">
        <v>3000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115520</v>
      </c>
      <c r="AH9" s="13">
        <v>115520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46.69</v>
      </c>
      <c r="BB9" s="13">
        <v>0</v>
      </c>
      <c r="BC9" s="13">
        <v>0</v>
      </c>
      <c r="BD9" s="13">
        <v>5596.14</v>
      </c>
      <c r="BE9" s="13">
        <v>10000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69920</v>
      </c>
      <c r="BL9" s="13">
        <v>69920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17.77</v>
      </c>
      <c r="CF9" s="13">
        <v>0</v>
      </c>
      <c r="CG9" s="13">
        <v>0</v>
      </c>
      <c r="CH9" s="13">
        <v>2131.85</v>
      </c>
      <c r="CI9" s="13">
        <v>400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3040</v>
      </c>
      <c r="CP9" s="13">
        <v>3040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1.1299999999999999</v>
      </c>
      <c r="DJ9" s="13">
        <v>0</v>
      </c>
      <c r="DK9" s="13">
        <v>0</v>
      </c>
      <c r="DL9" s="13">
        <v>266.5</v>
      </c>
      <c r="DM9" s="13">
        <v>1000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30400</v>
      </c>
      <c r="DT9" s="13">
        <v>30400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11.11</v>
      </c>
      <c r="EN9" s="13">
        <v>0</v>
      </c>
      <c r="EO9" s="13">
        <v>0</v>
      </c>
      <c r="EP9" s="13">
        <v>1332.41</v>
      </c>
      <c r="EQ9" s="13">
        <v>2000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69920</v>
      </c>
      <c r="EX9" s="13">
        <v>69920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24.46</v>
      </c>
      <c r="FR9" s="13">
        <v>0</v>
      </c>
      <c r="FS9" s="13">
        <v>0</v>
      </c>
      <c r="FT9" s="13">
        <v>2531.59</v>
      </c>
      <c r="FU9" s="13">
        <v>5000</v>
      </c>
      <c r="FV9" s="13">
        <v>0</v>
      </c>
      <c r="FW9" s="13"/>
      <c r="FX9" s="13">
        <v>0</v>
      </c>
      <c r="FY9" s="13">
        <v>0</v>
      </c>
      <c r="FZ9" s="13">
        <v>0</v>
      </c>
      <c r="GA9" s="13">
        <v>0</v>
      </c>
      <c r="GB9" s="13">
        <v>0</v>
      </c>
      <c r="GC9" s="13">
        <v>270902.08</v>
      </c>
      <c r="GD9" s="13">
        <v>280000</v>
      </c>
      <c r="GE9" s="13">
        <v>300000</v>
      </c>
      <c r="GF9" s="13">
        <v>257709.57</v>
      </c>
      <c r="GG9" s="13">
        <v>277850.88</v>
      </c>
      <c r="GH9" s="13">
        <v>258000</v>
      </c>
      <c r="GI9" s="13">
        <v>252869.44</v>
      </c>
      <c r="GJ9" s="13">
        <v>254000</v>
      </c>
      <c r="GK9" s="13">
        <v>254000</v>
      </c>
      <c r="GL9" s="13">
        <v>246339.04</v>
      </c>
      <c r="GM9" s="13">
        <v>236173</v>
      </c>
      <c r="GN9" s="13">
        <v>236173</v>
      </c>
      <c r="GO9" s="13">
        <v>248402.63</v>
      </c>
      <c r="GP9" s="13">
        <v>234700</v>
      </c>
      <c r="GQ9" s="13">
        <v>234700</v>
      </c>
      <c r="GR9" s="13">
        <v>217987.07</v>
      </c>
      <c r="GS9" s="13">
        <v>251521</v>
      </c>
      <c r="GT9" s="13">
        <v>230000</v>
      </c>
      <c r="GU9" s="13">
        <v>258825.3</v>
      </c>
      <c r="GV9" s="13">
        <v>246000</v>
      </c>
      <c r="GW9" s="13">
        <v>246000</v>
      </c>
      <c r="GX9" s="13">
        <v>215586.07</v>
      </c>
      <c r="GY9" s="13">
        <v>250049.7</v>
      </c>
      <c r="GZ9" s="13">
        <v>266000</v>
      </c>
      <c r="HA9" s="13">
        <v>223789.15</v>
      </c>
      <c r="HB9" s="13">
        <v>242710</v>
      </c>
      <c r="HC9" s="13">
        <v>242710</v>
      </c>
      <c r="HD9" s="13">
        <v>310000</v>
      </c>
      <c r="HE9" s="13">
        <f t="shared" ref="HE9:HN11" si="264">C9+BK9+AG9+CO9+DS9+EW9+GA9</f>
        <v>304000</v>
      </c>
      <c r="HF9" s="13">
        <f t="shared" si="264"/>
        <v>304000</v>
      </c>
      <c r="HG9" s="13">
        <f t="shared" si="264"/>
        <v>270902.08</v>
      </c>
      <c r="HH9" s="13">
        <f t="shared" si="264"/>
        <v>280000</v>
      </c>
      <c r="HI9" s="13">
        <f t="shared" si="264"/>
        <v>300000</v>
      </c>
      <c r="HJ9" s="13">
        <f t="shared" si="264"/>
        <v>257709.57</v>
      </c>
      <c r="HK9" s="13">
        <f t="shared" si="264"/>
        <v>277850.88</v>
      </c>
      <c r="HL9" s="13">
        <f t="shared" si="264"/>
        <v>258000</v>
      </c>
      <c r="HM9" s="13">
        <f t="shared" si="264"/>
        <v>252869.44</v>
      </c>
      <c r="HN9" s="13">
        <f t="shared" si="264"/>
        <v>254000</v>
      </c>
      <c r="HO9" s="13">
        <f t="shared" ref="HO9:HX11" si="265">M9+BU9+AQ9+CY9+EC9+FG9+GK9</f>
        <v>254000</v>
      </c>
      <c r="HP9" s="13">
        <f t="shared" si="265"/>
        <v>246339.04</v>
      </c>
      <c r="HQ9" s="13">
        <f t="shared" si="265"/>
        <v>236173</v>
      </c>
      <c r="HR9" s="13">
        <f t="shared" si="265"/>
        <v>236173</v>
      </c>
      <c r="HS9" s="13">
        <f t="shared" si="265"/>
        <v>248402.63</v>
      </c>
      <c r="HT9" s="13">
        <f t="shared" si="265"/>
        <v>234700</v>
      </c>
      <c r="HU9" s="13">
        <f t="shared" si="265"/>
        <v>234700</v>
      </c>
      <c r="HV9" s="13">
        <f t="shared" si="265"/>
        <v>217987.07</v>
      </c>
      <c r="HW9" s="13">
        <f t="shared" si="265"/>
        <v>251521</v>
      </c>
      <c r="HX9" s="13">
        <f t="shared" si="265"/>
        <v>230000</v>
      </c>
      <c r="HY9" s="13">
        <f t="shared" ref="HY9:IA11" si="266">W9+CE9+BA9+DI9+EM9+FQ9+GU9</f>
        <v>258936.47999999998</v>
      </c>
      <c r="HZ9" s="13">
        <f t="shared" si="266"/>
        <v>246000</v>
      </c>
      <c r="IA9" s="13">
        <f t="shared" si="266"/>
        <v>246000</v>
      </c>
      <c r="IB9" s="13">
        <f t="shared" ref="IB9:IH11" si="267">Z9+BD9+CH9+DL9+EP9+FT9+GX9</f>
        <v>228910.22</v>
      </c>
      <c r="IC9" s="13">
        <f t="shared" si="267"/>
        <v>271449.7</v>
      </c>
      <c r="ID9" s="13">
        <f t="shared" si="267"/>
        <v>266000</v>
      </c>
      <c r="IE9" s="13">
        <f t="shared" si="267"/>
        <v>223789.15</v>
      </c>
      <c r="IF9" s="13">
        <f t="shared" si="267"/>
        <v>242710</v>
      </c>
      <c r="IG9" s="13">
        <f t="shared" si="267"/>
        <v>242710</v>
      </c>
      <c r="IH9" s="13">
        <v>230059.49</v>
      </c>
      <c r="II9" s="13">
        <f>AF9+BJ9+CN9+DR9+EV9+FZ9+HD9</f>
        <v>310000</v>
      </c>
      <c r="IJ9" s="54"/>
    </row>
    <row r="10" spans="1:244" x14ac:dyDescent="0.25">
      <c r="A10" s="5">
        <v>1202</v>
      </c>
      <c r="B10" s="9" t="s">
        <v>3</v>
      </c>
      <c r="C10" s="13">
        <v>40050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4011.55</v>
      </c>
      <c r="AA10" s="13">
        <v>8000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304380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15316.8</v>
      </c>
      <c r="BE10" s="13">
        <v>20000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184230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5834.97</v>
      </c>
      <c r="CI10" s="13">
        <v>10000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8010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729.37</v>
      </c>
      <c r="DM10" s="13">
        <v>2000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80100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3646.87</v>
      </c>
      <c r="EQ10" s="13">
        <v>7000</v>
      </c>
      <c r="ER10" s="13">
        <v>0</v>
      </c>
      <c r="ES10" s="13">
        <v>0</v>
      </c>
      <c r="ET10" s="13">
        <v>0</v>
      </c>
      <c r="EU10" s="13">
        <v>0</v>
      </c>
      <c r="EV10" s="13">
        <v>0</v>
      </c>
      <c r="EW10" s="13">
        <v>184230</v>
      </c>
      <c r="EX10" s="13">
        <v>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6929.02</v>
      </c>
      <c r="FU10" s="13">
        <v>14000</v>
      </c>
      <c r="FV10" s="13">
        <v>0</v>
      </c>
      <c r="FW10" s="13"/>
      <c r="FX10" s="13">
        <v>0</v>
      </c>
      <c r="FY10" s="13">
        <v>0</v>
      </c>
      <c r="FZ10" s="13">
        <v>0</v>
      </c>
      <c r="GA10" s="13">
        <v>0</v>
      </c>
      <c r="GB10" s="13">
        <v>801000</v>
      </c>
      <c r="GC10" s="13">
        <v>716955.42</v>
      </c>
      <c r="GD10" s="13">
        <v>740000</v>
      </c>
      <c r="GE10" s="13">
        <v>700000</v>
      </c>
      <c r="GF10" s="13">
        <v>634642.46</v>
      </c>
      <c r="GG10" s="13">
        <v>739184.53</v>
      </c>
      <c r="GH10" s="13">
        <v>647800</v>
      </c>
      <c r="GI10" s="13">
        <v>648419.92000000004</v>
      </c>
      <c r="GJ10" s="13">
        <v>683995</v>
      </c>
      <c r="GK10" s="13">
        <v>689370</v>
      </c>
      <c r="GL10" s="13">
        <v>644941.96</v>
      </c>
      <c r="GM10" s="13">
        <v>629795</v>
      </c>
      <c r="GN10" s="13">
        <v>629795</v>
      </c>
      <c r="GO10" s="13">
        <v>672023.56</v>
      </c>
      <c r="GP10" s="13">
        <v>625740</v>
      </c>
      <c r="GQ10" s="13">
        <v>634000</v>
      </c>
      <c r="GR10" s="13">
        <v>544990.66</v>
      </c>
      <c r="GS10" s="13">
        <v>670722</v>
      </c>
      <c r="GT10" s="13">
        <v>640000</v>
      </c>
      <c r="GU10" s="13">
        <v>654478.26</v>
      </c>
      <c r="GV10" s="13">
        <v>656000</v>
      </c>
      <c r="GW10" s="13">
        <v>656000</v>
      </c>
      <c r="GX10" s="13">
        <v>556485.74</v>
      </c>
      <c r="GY10" s="13">
        <v>660000</v>
      </c>
      <c r="GZ10" s="13">
        <v>670000</v>
      </c>
      <c r="HA10" s="13">
        <v>632302.14</v>
      </c>
      <c r="HB10" s="13">
        <v>694350</v>
      </c>
      <c r="HC10" s="13">
        <v>694350</v>
      </c>
      <c r="HD10" s="13">
        <v>775300</v>
      </c>
      <c r="HE10" s="13">
        <f t="shared" si="264"/>
        <v>801000</v>
      </c>
      <c r="HF10" s="13">
        <f t="shared" si="264"/>
        <v>801000</v>
      </c>
      <c r="HG10" s="13">
        <f t="shared" si="264"/>
        <v>716955.42</v>
      </c>
      <c r="HH10" s="13">
        <f t="shared" si="264"/>
        <v>740000</v>
      </c>
      <c r="HI10" s="13">
        <f t="shared" si="264"/>
        <v>700000</v>
      </c>
      <c r="HJ10" s="13">
        <f t="shared" si="264"/>
        <v>634642.46</v>
      </c>
      <c r="HK10" s="13">
        <f t="shared" si="264"/>
        <v>739184.53</v>
      </c>
      <c r="HL10" s="13">
        <f t="shared" si="264"/>
        <v>647800</v>
      </c>
      <c r="HM10" s="13">
        <f t="shared" si="264"/>
        <v>648419.92000000004</v>
      </c>
      <c r="HN10" s="13">
        <f t="shared" si="264"/>
        <v>683995</v>
      </c>
      <c r="HO10" s="13">
        <f t="shared" si="265"/>
        <v>689370</v>
      </c>
      <c r="HP10" s="13">
        <f t="shared" si="265"/>
        <v>644941.96</v>
      </c>
      <c r="HQ10" s="13">
        <f t="shared" si="265"/>
        <v>629795</v>
      </c>
      <c r="HR10" s="13">
        <f t="shared" si="265"/>
        <v>629795</v>
      </c>
      <c r="HS10" s="13">
        <f t="shared" si="265"/>
        <v>672023.56</v>
      </c>
      <c r="HT10" s="13">
        <f t="shared" si="265"/>
        <v>625740</v>
      </c>
      <c r="HU10" s="13">
        <f t="shared" si="265"/>
        <v>634000</v>
      </c>
      <c r="HV10" s="13">
        <f t="shared" si="265"/>
        <v>544990.66</v>
      </c>
      <c r="HW10" s="13">
        <f t="shared" si="265"/>
        <v>670722</v>
      </c>
      <c r="HX10" s="13">
        <f t="shared" si="265"/>
        <v>640000</v>
      </c>
      <c r="HY10" s="13">
        <f t="shared" si="266"/>
        <v>654478.26</v>
      </c>
      <c r="HZ10" s="13">
        <f t="shared" si="266"/>
        <v>656000</v>
      </c>
      <c r="IA10" s="13">
        <f t="shared" si="266"/>
        <v>656000</v>
      </c>
      <c r="IB10" s="13">
        <f t="shared" si="267"/>
        <v>592954.31999999995</v>
      </c>
      <c r="IC10" s="13">
        <f t="shared" si="267"/>
        <v>721000</v>
      </c>
      <c r="ID10" s="13">
        <f t="shared" si="267"/>
        <v>670000</v>
      </c>
      <c r="IE10" s="13">
        <f t="shared" si="267"/>
        <v>632302.14</v>
      </c>
      <c r="IF10" s="13">
        <f t="shared" si="267"/>
        <v>694350</v>
      </c>
      <c r="IG10" s="13">
        <f t="shared" si="267"/>
        <v>694350</v>
      </c>
      <c r="IH10" s="13">
        <v>682001.53</v>
      </c>
      <c r="II10" s="13">
        <f>AF10+BJ10+CN10+DR10+EV10+FZ10+HD10</f>
        <v>775300</v>
      </c>
      <c r="IJ10" s="54"/>
    </row>
    <row r="11" spans="1:244" x14ac:dyDescent="0.25">
      <c r="A11" s="5">
        <v>1203</v>
      </c>
      <c r="B11" s="9" t="s">
        <v>4</v>
      </c>
      <c r="C11" s="13">
        <v>1025</v>
      </c>
      <c r="D11" s="13">
        <v>1025</v>
      </c>
      <c r="E11" s="13">
        <v>606.35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69.849999999999994</v>
      </c>
      <c r="AA11" s="13">
        <v>100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7790</v>
      </c>
      <c r="AH11" s="13">
        <v>7790</v>
      </c>
      <c r="AI11" s="13">
        <v>4607.97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266.67</v>
      </c>
      <c r="BE11" s="13">
        <v>300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4715</v>
      </c>
      <c r="BL11" s="13">
        <v>4715</v>
      </c>
      <c r="BM11" s="13">
        <v>2789.14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101.59</v>
      </c>
      <c r="CI11" s="13">
        <v>200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205</v>
      </c>
      <c r="CP11" s="13">
        <v>205</v>
      </c>
      <c r="CQ11" s="13">
        <v>121.34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12.68</v>
      </c>
      <c r="DM11" s="13">
        <v>50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2050</v>
      </c>
      <c r="DT11" s="13">
        <v>2050</v>
      </c>
      <c r="DU11" s="13">
        <v>1212.72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13">
        <v>0</v>
      </c>
      <c r="EN11" s="13">
        <v>0</v>
      </c>
      <c r="EO11" s="13">
        <v>0</v>
      </c>
      <c r="EP11" s="13">
        <v>63.5</v>
      </c>
      <c r="EQ11" s="13">
        <v>100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4715</v>
      </c>
      <c r="EX11" s="13">
        <v>4715</v>
      </c>
      <c r="EY11" s="13">
        <v>2788.7</v>
      </c>
      <c r="EZ11" s="13">
        <v>0</v>
      </c>
      <c r="FA11" s="13">
        <v>0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0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120.64</v>
      </c>
      <c r="FU11" s="13">
        <v>150</v>
      </c>
      <c r="FV11" s="13">
        <v>0</v>
      </c>
      <c r="FW11" s="13"/>
      <c r="FX11" s="13">
        <v>0</v>
      </c>
      <c r="FY11" s="13">
        <v>0</v>
      </c>
      <c r="FZ11" s="13">
        <v>0</v>
      </c>
      <c r="GA11" s="13">
        <v>0</v>
      </c>
      <c r="GB11" s="13">
        <v>0</v>
      </c>
      <c r="GC11" s="13">
        <v>912.46</v>
      </c>
      <c r="GD11" s="13">
        <v>12800</v>
      </c>
      <c r="GE11" s="13">
        <v>13300</v>
      </c>
      <c r="GF11" s="13">
        <v>12483.5</v>
      </c>
      <c r="GG11" s="13">
        <v>12800</v>
      </c>
      <c r="GH11" s="13">
        <v>12800</v>
      </c>
      <c r="GI11" s="13">
        <v>12038.56</v>
      </c>
      <c r="GJ11" s="13">
        <v>12600</v>
      </c>
      <c r="GK11" s="13">
        <v>12600</v>
      </c>
      <c r="GL11" s="13">
        <v>10788.21</v>
      </c>
      <c r="GM11" s="13">
        <v>12000</v>
      </c>
      <c r="GN11" s="13">
        <v>12000</v>
      </c>
      <c r="GO11" s="13">
        <v>6774.65</v>
      </c>
      <c r="GP11" s="13"/>
      <c r="GQ11" s="13">
        <v>3000</v>
      </c>
      <c r="GR11" s="13">
        <v>3194.32</v>
      </c>
      <c r="GS11" s="13"/>
      <c r="GT11" s="13">
        <v>5000</v>
      </c>
      <c r="GU11" s="13">
        <v>6992.09</v>
      </c>
      <c r="GV11" s="13"/>
      <c r="GW11" s="13"/>
      <c r="GX11" s="13">
        <v>10645.97</v>
      </c>
      <c r="GY11" s="13">
        <v>10900</v>
      </c>
      <c r="GZ11" s="13">
        <v>13900</v>
      </c>
      <c r="HA11" s="13">
        <v>13595.76</v>
      </c>
      <c r="HB11" s="13">
        <v>14000</v>
      </c>
      <c r="HC11" s="13">
        <v>14000</v>
      </c>
      <c r="HD11" s="13">
        <v>15000</v>
      </c>
      <c r="HE11" s="13">
        <f t="shared" si="264"/>
        <v>20500</v>
      </c>
      <c r="HF11" s="13">
        <f t="shared" si="264"/>
        <v>20500</v>
      </c>
      <c r="HG11" s="13">
        <f t="shared" si="264"/>
        <v>13038.68</v>
      </c>
      <c r="HH11" s="13">
        <f t="shared" si="264"/>
        <v>12800</v>
      </c>
      <c r="HI11" s="13">
        <f t="shared" si="264"/>
        <v>13300</v>
      </c>
      <c r="HJ11" s="13">
        <f t="shared" si="264"/>
        <v>12483.5</v>
      </c>
      <c r="HK11" s="13">
        <f t="shared" si="264"/>
        <v>12800</v>
      </c>
      <c r="HL11" s="13">
        <f t="shared" si="264"/>
        <v>12800</v>
      </c>
      <c r="HM11" s="13">
        <f t="shared" si="264"/>
        <v>12038.56</v>
      </c>
      <c r="HN11" s="13">
        <f t="shared" si="264"/>
        <v>12600</v>
      </c>
      <c r="HO11" s="13">
        <f t="shared" si="265"/>
        <v>12600</v>
      </c>
      <c r="HP11" s="13">
        <f t="shared" si="265"/>
        <v>10788.21</v>
      </c>
      <c r="HQ11" s="13">
        <f t="shared" si="265"/>
        <v>12000</v>
      </c>
      <c r="HR11" s="13">
        <f t="shared" si="265"/>
        <v>12000</v>
      </c>
      <c r="HS11" s="13">
        <f t="shared" si="265"/>
        <v>6774.65</v>
      </c>
      <c r="HT11" s="13">
        <f t="shared" si="265"/>
        <v>0</v>
      </c>
      <c r="HU11" s="13">
        <f t="shared" si="265"/>
        <v>3000</v>
      </c>
      <c r="HV11" s="13">
        <f t="shared" si="265"/>
        <v>3194.32</v>
      </c>
      <c r="HW11" s="13">
        <f t="shared" si="265"/>
        <v>0</v>
      </c>
      <c r="HX11" s="13">
        <f t="shared" si="265"/>
        <v>5000</v>
      </c>
      <c r="HY11" s="13">
        <f t="shared" si="266"/>
        <v>6992.09</v>
      </c>
      <c r="HZ11" s="13">
        <f t="shared" si="266"/>
        <v>0</v>
      </c>
      <c r="IA11" s="13">
        <f t="shared" si="266"/>
        <v>0</v>
      </c>
      <c r="IB11" s="13">
        <f t="shared" si="267"/>
        <v>11280.9</v>
      </c>
      <c r="IC11" s="13">
        <f t="shared" si="267"/>
        <v>11800</v>
      </c>
      <c r="ID11" s="13">
        <f t="shared" si="267"/>
        <v>13900</v>
      </c>
      <c r="IE11" s="13">
        <f t="shared" si="267"/>
        <v>13595.76</v>
      </c>
      <c r="IF11" s="13">
        <f t="shared" si="267"/>
        <v>14000</v>
      </c>
      <c r="IG11" s="13">
        <f t="shared" si="267"/>
        <v>14000</v>
      </c>
      <c r="IH11" s="13">
        <v>15183.62</v>
      </c>
      <c r="II11" s="13">
        <f>AF11+BJ11+CN11+DR11+EV11+FZ11+HD11</f>
        <v>15000</v>
      </c>
      <c r="IJ11" s="54"/>
    </row>
    <row r="12" spans="1:244" ht="15" customHeight="1" x14ac:dyDescent="0.25">
      <c r="A12" s="5">
        <v>13</v>
      </c>
      <c r="B12" s="8" t="s">
        <v>82</v>
      </c>
      <c r="C12" s="12">
        <f t="shared" ref="C12:AF12" si="268">SUM(C13:C13)</f>
        <v>36500</v>
      </c>
      <c r="D12" s="12">
        <f t="shared" si="268"/>
        <v>36500</v>
      </c>
      <c r="E12" s="12">
        <f t="shared" si="268"/>
        <v>33548.870000000003</v>
      </c>
      <c r="F12" s="12">
        <f t="shared" si="268"/>
        <v>64000</v>
      </c>
      <c r="G12" s="12">
        <f t="shared" si="268"/>
        <v>66000</v>
      </c>
      <c r="H12" s="12">
        <f t="shared" si="268"/>
        <v>60364.04</v>
      </c>
      <c r="I12" s="12">
        <f t="shared" si="268"/>
        <v>63664.47</v>
      </c>
      <c r="J12" s="12">
        <f t="shared" si="268"/>
        <v>60364</v>
      </c>
      <c r="K12" s="12">
        <f t="shared" si="268"/>
        <v>59240.24</v>
      </c>
      <c r="L12" s="12">
        <f t="shared" si="268"/>
        <v>59670</v>
      </c>
      <c r="M12" s="12">
        <f t="shared" si="268"/>
        <v>59670</v>
      </c>
      <c r="N12" s="12">
        <f t="shared" si="268"/>
        <v>57400.01</v>
      </c>
      <c r="O12" s="12">
        <f t="shared" si="268"/>
        <v>57614</v>
      </c>
      <c r="P12" s="12">
        <f t="shared" si="268"/>
        <v>57614</v>
      </c>
      <c r="Q12" s="12">
        <f t="shared" ref="Q12" si="269">SUM(Q13:Q13)</f>
        <v>57996.15</v>
      </c>
      <c r="R12" s="12">
        <f t="shared" si="268"/>
        <v>57125</v>
      </c>
      <c r="S12" s="12">
        <f t="shared" si="268"/>
        <v>57125</v>
      </c>
      <c r="T12" s="12">
        <f t="shared" si="268"/>
        <v>51662.69</v>
      </c>
      <c r="U12" s="12">
        <f t="shared" si="268"/>
        <v>61500</v>
      </c>
      <c r="V12" s="12">
        <f t="shared" si="268"/>
        <v>60000</v>
      </c>
      <c r="W12" s="12">
        <f t="shared" si="268"/>
        <v>60920.24</v>
      </c>
      <c r="X12" s="12">
        <f t="shared" si="268"/>
        <v>59500</v>
      </c>
      <c r="Y12" s="12">
        <f t="shared" si="268"/>
        <v>59500</v>
      </c>
      <c r="Z12" s="12">
        <f t="shared" si="268"/>
        <v>39898.35</v>
      </c>
      <c r="AA12" s="12">
        <f t="shared" si="268"/>
        <v>64800</v>
      </c>
      <c r="AB12" s="12">
        <f t="shared" si="268"/>
        <v>62800</v>
      </c>
      <c r="AC12" s="12">
        <f t="shared" si="268"/>
        <v>63222.69</v>
      </c>
      <c r="AD12" s="12">
        <f t="shared" si="268"/>
        <v>70530</v>
      </c>
      <c r="AE12" s="12">
        <f t="shared" si="268"/>
        <v>70530</v>
      </c>
      <c r="AF12" s="12">
        <f t="shared" si="268"/>
        <v>64089</v>
      </c>
      <c r="AG12" s="12">
        <f t="shared" ref="AG12:AK12" si="270">SUM(AG13:AG13)</f>
        <v>277400</v>
      </c>
      <c r="AH12" s="12">
        <f t="shared" si="270"/>
        <v>277400</v>
      </c>
      <c r="AI12" s="12">
        <f t="shared" si="270"/>
        <v>254991.35</v>
      </c>
      <c r="AJ12" s="12">
        <f t="shared" si="270"/>
        <v>300000</v>
      </c>
      <c r="AK12" s="12">
        <f t="shared" si="270"/>
        <v>311000</v>
      </c>
      <c r="AL12" s="12">
        <f t="shared" ref="AL12:BC12" si="271">SUM(AL13:AL13)</f>
        <v>283467.99</v>
      </c>
      <c r="AM12" s="12">
        <f t="shared" si="271"/>
        <v>307157.67</v>
      </c>
      <c r="AN12" s="12">
        <f t="shared" si="271"/>
        <v>283500</v>
      </c>
      <c r="AO12" s="12">
        <f t="shared" si="271"/>
        <v>276454.48</v>
      </c>
      <c r="AP12" s="12">
        <f t="shared" si="271"/>
        <v>278460</v>
      </c>
      <c r="AQ12" s="12">
        <f t="shared" si="271"/>
        <v>278460</v>
      </c>
      <c r="AR12" s="12">
        <f t="shared" si="271"/>
        <v>267866.63</v>
      </c>
      <c r="AS12" s="12">
        <f t="shared" si="271"/>
        <v>268866</v>
      </c>
      <c r="AT12" s="12">
        <f t="shared" si="271"/>
        <v>268866</v>
      </c>
      <c r="AU12" s="12">
        <f t="shared" si="271"/>
        <v>270648.57</v>
      </c>
      <c r="AV12" s="12">
        <f t="shared" si="271"/>
        <v>266500</v>
      </c>
      <c r="AW12" s="12">
        <f t="shared" si="271"/>
        <v>266500</v>
      </c>
      <c r="AX12" s="12">
        <f t="shared" si="271"/>
        <v>241092.59</v>
      </c>
      <c r="AY12" s="12">
        <f t="shared" si="271"/>
        <v>286997</v>
      </c>
      <c r="AZ12" s="12">
        <f t="shared" si="271"/>
        <v>260000</v>
      </c>
      <c r="BA12" s="12">
        <f t="shared" si="271"/>
        <v>284294.45</v>
      </c>
      <c r="BB12" s="12">
        <f t="shared" si="271"/>
        <v>299750</v>
      </c>
      <c r="BC12" s="12">
        <f t="shared" si="271"/>
        <v>299750</v>
      </c>
      <c r="BD12" s="12">
        <f t="shared" ref="BD12:BJ12" si="272">SUM(BD13:BD13)</f>
        <v>152339.10999999999</v>
      </c>
      <c r="BE12" s="12">
        <f t="shared" si="272"/>
        <v>150000</v>
      </c>
      <c r="BF12" s="12">
        <f t="shared" si="272"/>
        <v>240000</v>
      </c>
      <c r="BG12" s="12">
        <f t="shared" si="272"/>
        <v>242972.52</v>
      </c>
      <c r="BH12" s="12">
        <f t="shared" si="272"/>
        <v>268014</v>
      </c>
      <c r="BI12" s="12">
        <f t="shared" si="272"/>
        <v>268014</v>
      </c>
      <c r="BJ12" s="12">
        <f t="shared" si="272"/>
        <v>291961</v>
      </c>
      <c r="BK12" s="12">
        <f t="shared" ref="BK12:CG12" si="273">SUM(BK13:BK13)</f>
        <v>167900</v>
      </c>
      <c r="BL12" s="12">
        <f t="shared" si="273"/>
        <v>167900</v>
      </c>
      <c r="BM12" s="12">
        <f t="shared" si="273"/>
        <v>154324.76999999999</v>
      </c>
      <c r="BN12" s="12">
        <f t="shared" si="273"/>
        <v>120000</v>
      </c>
      <c r="BO12" s="12">
        <f t="shared" si="273"/>
        <v>118000</v>
      </c>
      <c r="BP12" s="12">
        <f t="shared" si="273"/>
        <v>107779.45</v>
      </c>
      <c r="BQ12" s="12">
        <f t="shared" si="273"/>
        <v>113181.28</v>
      </c>
      <c r="BR12" s="12">
        <f t="shared" si="273"/>
        <v>107780</v>
      </c>
      <c r="BS12" s="12">
        <f t="shared" si="273"/>
        <v>105315.99</v>
      </c>
      <c r="BT12" s="12">
        <f t="shared" si="273"/>
        <v>106080</v>
      </c>
      <c r="BU12" s="12">
        <f t="shared" si="273"/>
        <v>106080</v>
      </c>
      <c r="BV12" s="12">
        <f t="shared" si="273"/>
        <v>102044.43</v>
      </c>
      <c r="BW12" s="12">
        <f t="shared" si="273"/>
        <v>102425</v>
      </c>
      <c r="BX12" s="12">
        <f t="shared" si="273"/>
        <v>102425</v>
      </c>
      <c r="BY12" s="12">
        <f t="shared" si="273"/>
        <v>103104.23</v>
      </c>
      <c r="BZ12" s="12">
        <f t="shared" si="273"/>
        <v>101500</v>
      </c>
      <c r="CA12" s="12">
        <f t="shared" si="273"/>
        <v>101500</v>
      </c>
      <c r="CB12" s="12">
        <f t="shared" si="273"/>
        <v>91844.800000000003</v>
      </c>
      <c r="CC12" s="12">
        <f t="shared" si="273"/>
        <v>109332</v>
      </c>
      <c r="CD12" s="12">
        <f t="shared" si="273"/>
        <v>100000</v>
      </c>
      <c r="CE12" s="12">
        <f t="shared" si="273"/>
        <v>108302.64</v>
      </c>
      <c r="CF12" s="12">
        <f t="shared" si="273"/>
        <v>113700</v>
      </c>
      <c r="CG12" s="12">
        <f t="shared" si="273"/>
        <v>113700</v>
      </c>
      <c r="CH12" s="12">
        <f t="shared" ref="CH12:CN12" si="274">SUM(CH13:CH13)</f>
        <v>58033.9</v>
      </c>
      <c r="CI12" s="12">
        <f t="shared" si="274"/>
        <v>97110</v>
      </c>
      <c r="CJ12" s="12">
        <f t="shared" si="274"/>
        <v>97000</v>
      </c>
      <c r="CK12" s="12">
        <f t="shared" si="274"/>
        <v>94855.38</v>
      </c>
      <c r="CL12" s="12">
        <f t="shared" si="274"/>
        <v>105795</v>
      </c>
      <c r="CM12" s="12">
        <f t="shared" si="274"/>
        <v>105795</v>
      </c>
      <c r="CN12" s="12">
        <f t="shared" si="274"/>
        <v>92573</v>
      </c>
      <c r="CO12" s="12">
        <f t="shared" ref="CO12:CS12" si="275">SUM(CO13:CO13)</f>
        <v>7300</v>
      </c>
      <c r="CP12" s="12">
        <f t="shared" si="275"/>
        <v>7300</v>
      </c>
      <c r="CQ12" s="12">
        <f t="shared" si="275"/>
        <v>6709.78</v>
      </c>
      <c r="CR12" s="12">
        <f t="shared" si="275"/>
        <v>7500</v>
      </c>
      <c r="CS12" s="12">
        <f t="shared" si="275"/>
        <v>7500</v>
      </c>
      <c r="CT12" s="12">
        <f t="shared" ref="CT12:GF12" si="276">SUM(CT13:CT13)</f>
        <v>6707.1</v>
      </c>
      <c r="CU12" s="12">
        <f>SUM(CU13:CU13)</f>
        <v>7073.83</v>
      </c>
      <c r="CV12" s="12">
        <f>SUM(CV13:CV13)</f>
        <v>6700</v>
      </c>
      <c r="CW12" s="12">
        <f t="shared" ref="CW12:DW12" si="277">SUM(CW13:CW13)</f>
        <v>6582.24</v>
      </c>
      <c r="CX12" s="12">
        <f t="shared" si="277"/>
        <v>6630</v>
      </c>
      <c r="CY12" s="12">
        <f t="shared" si="277"/>
        <v>6630</v>
      </c>
      <c r="CZ12" s="12">
        <f t="shared" si="277"/>
        <v>6377.78</v>
      </c>
      <c r="DA12" s="12">
        <f t="shared" si="277"/>
        <v>6402</v>
      </c>
      <c r="DB12" s="12">
        <f t="shared" si="277"/>
        <v>6402</v>
      </c>
      <c r="DC12" s="12">
        <f t="shared" si="277"/>
        <v>6444.01</v>
      </c>
      <c r="DD12" s="12">
        <f t="shared" si="277"/>
        <v>6347.2</v>
      </c>
      <c r="DE12" s="12">
        <f t="shared" si="277"/>
        <v>6347.2</v>
      </c>
      <c r="DF12" s="12">
        <f t="shared" si="277"/>
        <v>5740.3</v>
      </c>
      <c r="DG12" s="12">
        <f t="shared" si="277"/>
        <v>6833</v>
      </c>
      <c r="DH12" s="12">
        <f t="shared" si="277"/>
        <v>6833</v>
      </c>
      <c r="DI12" s="12">
        <f t="shared" si="277"/>
        <v>6768.95</v>
      </c>
      <c r="DJ12" s="12">
        <f t="shared" si="277"/>
        <v>6700</v>
      </c>
      <c r="DK12" s="12">
        <f t="shared" si="277"/>
        <v>6700</v>
      </c>
      <c r="DL12" s="12">
        <f t="shared" ref="DL12:DR12" si="278">SUM(DL13:DL13)</f>
        <v>7254.32</v>
      </c>
      <c r="DM12" s="12">
        <f t="shared" si="278"/>
        <v>26000</v>
      </c>
      <c r="DN12" s="12">
        <f t="shared" si="278"/>
        <v>26000</v>
      </c>
      <c r="DO12" s="12">
        <f t="shared" si="278"/>
        <v>25289.08</v>
      </c>
      <c r="DP12" s="12">
        <f t="shared" si="278"/>
        <v>28212</v>
      </c>
      <c r="DQ12" s="12">
        <f t="shared" si="278"/>
        <v>28212</v>
      </c>
      <c r="DR12" s="12">
        <f t="shared" si="278"/>
        <v>28484</v>
      </c>
      <c r="DS12" s="12">
        <f t="shared" si="277"/>
        <v>73000</v>
      </c>
      <c r="DT12" s="12">
        <f t="shared" si="277"/>
        <v>73000</v>
      </c>
      <c r="DU12" s="12">
        <f t="shared" si="277"/>
        <v>67097.73</v>
      </c>
      <c r="DV12" s="12">
        <f t="shared" si="277"/>
        <v>71000</v>
      </c>
      <c r="DW12" s="12">
        <f t="shared" si="277"/>
        <v>73000</v>
      </c>
      <c r="DX12" s="12">
        <f t="shared" si="276"/>
        <v>67071.14</v>
      </c>
      <c r="DY12" s="12">
        <f>SUM(DY13:DY13)</f>
        <v>80795.11</v>
      </c>
      <c r="DZ12" s="12">
        <f>SUM(DZ13:DZ13)</f>
        <v>67100</v>
      </c>
      <c r="EA12" s="12">
        <f t="shared" ref="EA12:EY12" si="279">SUM(EA13:EA13)</f>
        <v>65822.5</v>
      </c>
      <c r="EB12" s="12">
        <f t="shared" si="279"/>
        <v>66300</v>
      </c>
      <c r="EC12" s="12">
        <f t="shared" si="279"/>
        <v>66300</v>
      </c>
      <c r="ED12" s="12">
        <f>SUM(ED13:ED13)</f>
        <v>63777.77</v>
      </c>
      <c r="EE12" s="12">
        <f>SUM(EE13:EE13)</f>
        <v>64016</v>
      </c>
      <c r="EF12" s="12">
        <f>SUM(EF13:EF13)</f>
        <v>64016</v>
      </c>
      <c r="EG12" s="12">
        <f t="shared" si="279"/>
        <v>64440.15</v>
      </c>
      <c r="EH12" s="12">
        <f t="shared" si="279"/>
        <v>63472</v>
      </c>
      <c r="EI12" s="12">
        <f t="shared" si="279"/>
        <v>63472</v>
      </c>
      <c r="EJ12" s="12">
        <f t="shared" si="279"/>
        <v>57403.03</v>
      </c>
      <c r="EK12" s="12">
        <f t="shared" si="279"/>
        <v>68332</v>
      </c>
      <c r="EL12" s="12">
        <f t="shared" si="279"/>
        <v>68332</v>
      </c>
      <c r="EM12" s="12">
        <f t="shared" si="279"/>
        <v>67689.14</v>
      </c>
      <c r="EN12" s="12">
        <f t="shared" si="279"/>
        <v>73700</v>
      </c>
      <c r="EO12" s="12">
        <f t="shared" si="279"/>
        <v>73700</v>
      </c>
      <c r="EP12" s="12">
        <f t="shared" ref="EP12:EV12" si="280">SUM(EP13:EP13)</f>
        <v>36271.19</v>
      </c>
      <c r="EQ12" s="12">
        <f t="shared" si="280"/>
        <v>51795</v>
      </c>
      <c r="ER12" s="12">
        <f t="shared" si="280"/>
        <v>49700</v>
      </c>
      <c r="ES12" s="12">
        <f t="shared" si="280"/>
        <v>50578.14</v>
      </c>
      <c r="ET12" s="12">
        <f t="shared" si="280"/>
        <v>56424</v>
      </c>
      <c r="EU12" s="12">
        <f t="shared" si="280"/>
        <v>56424</v>
      </c>
      <c r="EV12" s="12">
        <f t="shared" si="280"/>
        <v>64089</v>
      </c>
      <c r="EW12" s="12">
        <f t="shared" si="279"/>
        <v>167900</v>
      </c>
      <c r="EX12" s="12">
        <f t="shared" si="279"/>
        <v>167900</v>
      </c>
      <c r="EY12" s="12">
        <f t="shared" si="279"/>
        <v>154304.75</v>
      </c>
      <c r="EZ12" s="12">
        <f>SUM(EZ13)</f>
        <v>155000</v>
      </c>
      <c r="FA12" s="12">
        <f>SUM(FA13)</f>
        <v>162000</v>
      </c>
      <c r="FB12" s="12">
        <f>SUM(FB13)</f>
        <v>147769.81</v>
      </c>
      <c r="FC12" s="12">
        <f>SUM(FC13:FC13)</f>
        <v>155624.26</v>
      </c>
      <c r="FD12" s="12">
        <f>SUM(FD13:FD13)</f>
        <v>147800</v>
      </c>
      <c r="FE12" s="12">
        <f t="shared" ref="FE12:GE12" si="281">SUM(FE13:FE13)</f>
        <v>144809.51</v>
      </c>
      <c r="FF12" s="12">
        <f t="shared" si="281"/>
        <v>145860</v>
      </c>
      <c r="FG12" s="12">
        <f t="shared" si="281"/>
        <v>145860</v>
      </c>
      <c r="FH12" s="12">
        <f t="shared" si="281"/>
        <v>140311.06</v>
      </c>
      <c r="FI12" s="12">
        <f t="shared" si="281"/>
        <v>140835</v>
      </c>
      <c r="FJ12" s="12">
        <f t="shared" si="281"/>
        <v>140835</v>
      </c>
      <c r="FK12" s="12">
        <f t="shared" si="281"/>
        <v>141814.69</v>
      </c>
      <c r="FL12" s="12">
        <f t="shared" si="281"/>
        <v>139650</v>
      </c>
      <c r="FM12" s="12">
        <f t="shared" si="281"/>
        <v>139650</v>
      </c>
      <c r="FN12" s="12">
        <f t="shared" si="281"/>
        <v>126286.54</v>
      </c>
      <c r="FO12" s="12">
        <f t="shared" si="281"/>
        <v>150332</v>
      </c>
      <c r="FP12" s="12">
        <f t="shared" si="281"/>
        <v>130000</v>
      </c>
      <c r="FQ12" s="12">
        <f t="shared" si="281"/>
        <v>148916.18</v>
      </c>
      <c r="FR12" s="12">
        <f t="shared" si="281"/>
        <v>145300</v>
      </c>
      <c r="FS12" s="12">
        <f t="shared" si="281"/>
        <v>145300</v>
      </c>
      <c r="FT12" s="12">
        <f t="shared" ref="FT12:FZ12" si="282">SUM(FT13:FT13)</f>
        <v>68915.320000000007</v>
      </c>
      <c r="FU12" s="12">
        <f t="shared" si="282"/>
        <v>161860</v>
      </c>
      <c r="FV12" s="12">
        <f t="shared" si="282"/>
        <v>161860</v>
      </c>
      <c r="FW12" s="12">
        <f t="shared" si="282"/>
        <v>158245.72</v>
      </c>
      <c r="FX12" s="12">
        <f t="shared" si="282"/>
        <v>176325</v>
      </c>
      <c r="FY12" s="12">
        <f t="shared" si="282"/>
        <v>176325</v>
      </c>
      <c r="FZ12" s="12">
        <f t="shared" si="282"/>
        <v>170904</v>
      </c>
      <c r="GA12" s="12">
        <f t="shared" si="281"/>
        <v>0</v>
      </c>
      <c r="GB12" s="12">
        <f t="shared" si="281"/>
        <v>0</v>
      </c>
      <c r="GC12" s="12">
        <f t="shared" si="281"/>
        <v>0</v>
      </c>
      <c r="GD12" s="12">
        <f t="shared" si="281"/>
        <v>0</v>
      </c>
      <c r="GE12" s="12">
        <f t="shared" si="281"/>
        <v>0</v>
      </c>
      <c r="GF12" s="12">
        <f t="shared" si="276"/>
        <v>0</v>
      </c>
      <c r="GG12" s="12">
        <f>SUM(GG13:GG13)</f>
        <v>0</v>
      </c>
      <c r="GH12" s="12">
        <f>SUM(GH13:GH13)</f>
        <v>0</v>
      </c>
      <c r="GI12" s="12">
        <f t="shared" ref="GI12:II12" si="283">SUM(GI13:GI13)</f>
        <v>1479.16</v>
      </c>
      <c r="GJ12" s="12">
        <f t="shared" si="283"/>
        <v>0</v>
      </c>
      <c r="GK12" s="12">
        <f t="shared" si="283"/>
        <v>0</v>
      </c>
      <c r="GL12" s="12">
        <f t="shared" si="283"/>
        <v>0</v>
      </c>
      <c r="GM12" s="12">
        <f t="shared" si="283"/>
        <v>0</v>
      </c>
      <c r="GN12" s="12">
        <f t="shared" si="283"/>
        <v>0</v>
      </c>
      <c r="GO12" s="12">
        <f t="shared" si="283"/>
        <v>0</v>
      </c>
      <c r="GP12" s="12">
        <f t="shared" si="283"/>
        <v>0</v>
      </c>
      <c r="GQ12" s="12">
        <f t="shared" si="283"/>
        <v>0</v>
      </c>
      <c r="GR12" s="12">
        <f t="shared" si="283"/>
        <v>20.07</v>
      </c>
      <c r="GS12" s="12">
        <f t="shared" si="283"/>
        <v>0</v>
      </c>
      <c r="GT12" s="12">
        <f t="shared" si="283"/>
        <v>250</v>
      </c>
      <c r="GU12" s="12">
        <f t="shared" si="283"/>
        <v>129.71</v>
      </c>
      <c r="GV12" s="12">
        <f t="shared" si="283"/>
        <v>0</v>
      </c>
      <c r="GW12" s="12">
        <f t="shared" si="283"/>
        <v>0</v>
      </c>
      <c r="GX12" s="12">
        <f t="shared" ref="GX12:HD12" si="284">SUM(GX13:GX13)</f>
        <v>220234.68</v>
      </c>
      <c r="GY12" s="12">
        <f t="shared" si="284"/>
        <v>0</v>
      </c>
      <c r="GZ12" s="12">
        <f t="shared" si="284"/>
        <v>0</v>
      </c>
      <c r="HA12" s="12">
        <f t="shared" si="284"/>
        <v>0</v>
      </c>
      <c r="HB12" s="12">
        <f t="shared" si="284"/>
        <v>0</v>
      </c>
      <c r="HC12" s="12">
        <f t="shared" si="284"/>
        <v>12475.33</v>
      </c>
      <c r="HD12" s="12">
        <f t="shared" si="284"/>
        <v>0</v>
      </c>
      <c r="HE12" s="12">
        <f t="shared" si="283"/>
        <v>730000</v>
      </c>
      <c r="HF12" s="12">
        <f t="shared" si="283"/>
        <v>730000</v>
      </c>
      <c r="HG12" s="12">
        <f t="shared" si="283"/>
        <v>670977.25</v>
      </c>
      <c r="HH12" s="12">
        <f t="shared" si="283"/>
        <v>717500</v>
      </c>
      <c r="HI12" s="12">
        <f t="shared" si="283"/>
        <v>737500</v>
      </c>
      <c r="HJ12" s="12">
        <f t="shared" si="283"/>
        <v>673159.53</v>
      </c>
      <c r="HK12" s="12">
        <f t="shared" si="283"/>
        <v>727496.62</v>
      </c>
      <c r="HL12" s="12">
        <f t="shared" si="283"/>
        <v>673244</v>
      </c>
      <c r="HM12" s="12">
        <f t="shared" si="283"/>
        <v>659704.12</v>
      </c>
      <c r="HN12" s="12">
        <f t="shared" si="283"/>
        <v>663000</v>
      </c>
      <c r="HO12" s="12">
        <f t="shared" si="283"/>
        <v>663000</v>
      </c>
      <c r="HP12" s="12">
        <f t="shared" si="283"/>
        <v>637777.68000000005</v>
      </c>
      <c r="HQ12" s="12">
        <f t="shared" si="283"/>
        <v>640158</v>
      </c>
      <c r="HR12" s="12">
        <f t="shared" si="283"/>
        <v>640158</v>
      </c>
      <c r="HS12" s="12">
        <f t="shared" si="283"/>
        <v>644447.80000000005</v>
      </c>
      <c r="HT12" s="12">
        <f t="shared" si="283"/>
        <v>634594.19999999995</v>
      </c>
      <c r="HU12" s="12">
        <f t="shared" si="283"/>
        <v>634594.19999999995</v>
      </c>
      <c r="HV12" s="12">
        <f t="shared" si="283"/>
        <v>574050.0199999999</v>
      </c>
      <c r="HW12" s="12">
        <f t="shared" si="283"/>
        <v>683326</v>
      </c>
      <c r="HX12" s="12">
        <f t="shared" si="283"/>
        <v>625415</v>
      </c>
      <c r="HY12" s="12">
        <f t="shared" si="283"/>
        <v>677021.31</v>
      </c>
      <c r="HZ12" s="12">
        <f t="shared" si="283"/>
        <v>698650</v>
      </c>
      <c r="IA12" s="12">
        <f t="shared" si="283"/>
        <v>698650</v>
      </c>
      <c r="IB12" s="12">
        <f t="shared" si="283"/>
        <v>582946.87</v>
      </c>
      <c r="IC12" s="12">
        <f t="shared" si="283"/>
        <v>551565</v>
      </c>
      <c r="ID12" s="12">
        <f t="shared" si="283"/>
        <v>637360</v>
      </c>
      <c r="IE12" s="12">
        <f t="shared" si="283"/>
        <v>635163.53</v>
      </c>
      <c r="IF12" s="12">
        <f t="shared" si="283"/>
        <v>705300</v>
      </c>
      <c r="IG12" s="12">
        <f t="shared" si="283"/>
        <v>717775.33</v>
      </c>
      <c r="IH12" s="12">
        <f t="shared" si="283"/>
        <v>701994.25</v>
      </c>
      <c r="II12" s="12">
        <f t="shared" si="283"/>
        <v>712100</v>
      </c>
      <c r="IJ12" s="54"/>
    </row>
    <row r="13" spans="1:244" x14ac:dyDescent="0.25">
      <c r="A13" s="5">
        <v>1301</v>
      </c>
      <c r="B13" s="9" t="s">
        <v>5</v>
      </c>
      <c r="C13" s="13">
        <v>36500</v>
      </c>
      <c r="D13" s="13">
        <v>36500</v>
      </c>
      <c r="E13" s="13">
        <v>33548.870000000003</v>
      </c>
      <c r="F13" s="13">
        <v>64000</v>
      </c>
      <c r="G13" s="13">
        <v>66000</v>
      </c>
      <c r="H13" s="13">
        <v>60364.04</v>
      </c>
      <c r="I13" s="13">
        <v>63664.47</v>
      </c>
      <c r="J13" s="13">
        <v>60364</v>
      </c>
      <c r="K13" s="13">
        <v>59240.24</v>
      </c>
      <c r="L13" s="13">
        <v>59670</v>
      </c>
      <c r="M13" s="13">
        <v>59670</v>
      </c>
      <c r="N13" s="13">
        <v>57400.01</v>
      </c>
      <c r="O13" s="13">
        <v>57614</v>
      </c>
      <c r="P13" s="13">
        <v>57614</v>
      </c>
      <c r="Q13" s="13">
        <v>57996.15</v>
      </c>
      <c r="R13" s="13">
        <v>57125</v>
      </c>
      <c r="S13" s="13">
        <v>57125</v>
      </c>
      <c r="T13" s="13">
        <v>51662.69</v>
      </c>
      <c r="U13" s="13">
        <v>61500</v>
      </c>
      <c r="V13" s="13">
        <v>60000</v>
      </c>
      <c r="W13" s="13">
        <v>60920.24</v>
      </c>
      <c r="X13" s="13">
        <v>59500</v>
      </c>
      <c r="Y13" s="13">
        <v>59500</v>
      </c>
      <c r="Z13" s="13">
        <v>39898.35</v>
      </c>
      <c r="AA13" s="13">
        <v>64800</v>
      </c>
      <c r="AB13" s="13">
        <v>62800</v>
      </c>
      <c r="AC13" s="13">
        <v>63222.69</v>
      </c>
      <c r="AD13" s="13">
        <v>70530</v>
      </c>
      <c r="AE13" s="13">
        <v>70530</v>
      </c>
      <c r="AF13" s="13">
        <v>64089</v>
      </c>
      <c r="AG13" s="13">
        <v>277400</v>
      </c>
      <c r="AH13" s="13">
        <v>277400</v>
      </c>
      <c r="AI13" s="13">
        <v>254991.35</v>
      </c>
      <c r="AJ13" s="13">
        <v>300000</v>
      </c>
      <c r="AK13" s="13">
        <v>311000</v>
      </c>
      <c r="AL13" s="13">
        <v>283467.99</v>
      </c>
      <c r="AM13" s="13">
        <v>307157.67</v>
      </c>
      <c r="AN13" s="13">
        <v>283500</v>
      </c>
      <c r="AO13" s="13">
        <v>276454.48</v>
      </c>
      <c r="AP13" s="13">
        <v>278460</v>
      </c>
      <c r="AQ13" s="13">
        <v>278460</v>
      </c>
      <c r="AR13" s="13">
        <v>267866.63</v>
      </c>
      <c r="AS13" s="13">
        <v>268866</v>
      </c>
      <c r="AT13" s="13">
        <v>268866</v>
      </c>
      <c r="AU13" s="13">
        <v>270648.57</v>
      </c>
      <c r="AV13" s="13">
        <v>266500</v>
      </c>
      <c r="AW13" s="13">
        <v>266500</v>
      </c>
      <c r="AX13" s="13">
        <v>241092.59</v>
      </c>
      <c r="AY13" s="13">
        <v>286997</v>
      </c>
      <c r="AZ13" s="13">
        <v>260000</v>
      </c>
      <c r="BA13" s="13">
        <v>284294.45</v>
      </c>
      <c r="BB13" s="13">
        <v>299750</v>
      </c>
      <c r="BC13" s="13">
        <v>299750</v>
      </c>
      <c r="BD13" s="13">
        <v>152339.10999999999</v>
      </c>
      <c r="BE13" s="13">
        <v>150000</v>
      </c>
      <c r="BF13" s="13">
        <v>240000</v>
      </c>
      <c r="BG13" s="13">
        <v>242972.52</v>
      </c>
      <c r="BH13" s="13">
        <v>268014</v>
      </c>
      <c r="BI13" s="13">
        <v>268014</v>
      </c>
      <c r="BJ13" s="13">
        <v>291961</v>
      </c>
      <c r="BK13" s="13">
        <v>167900</v>
      </c>
      <c r="BL13" s="13">
        <v>167900</v>
      </c>
      <c r="BM13" s="13">
        <v>154324.76999999999</v>
      </c>
      <c r="BN13" s="13">
        <v>120000</v>
      </c>
      <c r="BO13" s="13">
        <v>118000</v>
      </c>
      <c r="BP13" s="13">
        <v>107779.45</v>
      </c>
      <c r="BQ13" s="13">
        <v>113181.28</v>
      </c>
      <c r="BR13" s="13">
        <v>107780</v>
      </c>
      <c r="BS13" s="13">
        <v>105315.99</v>
      </c>
      <c r="BT13" s="13">
        <v>106080</v>
      </c>
      <c r="BU13" s="13">
        <v>106080</v>
      </c>
      <c r="BV13" s="13">
        <v>102044.43</v>
      </c>
      <c r="BW13" s="13">
        <v>102425</v>
      </c>
      <c r="BX13" s="13">
        <v>102425</v>
      </c>
      <c r="BY13" s="13">
        <v>103104.23</v>
      </c>
      <c r="BZ13" s="13">
        <v>101500</v>
      </c>
      <c r="CA13" s="13">
        <v>101500</v>
      </c>
      <c r="CB13" s="13">
        <v>91844.800000000003</v>
      </c>
      <c r="CC13" s="13">
        <v>109332</v>
      </c>
      <c r="CD13" s="13">
        <v>100000</v>
      </c>
      <c r="CE13" s="13">
        <v>108302.64</v>
      </c>
      <c r="CF13" s="13">
        <v>113700</v>
      </c>
      <c r="CG13" s="13">
        <v>113700</v>
      </c>
      <c r="CH13" s="13">
        <v>58033.9</v>
      </c>
      <c r="CI13" s="13">
        <v>97110</v>
      </c>
      <c r="CJ13" s="13">
        <v>97000</v>
      </c>
      <c r="CK13" s="13">
        <v>94855.38</v>
      </c>
      <c r="CL13" s="13">
        <v>105795</v>
      </c>
      <c r="CM13" s="13">
        <v>105795</v>
      </c>
      <c r="CN13" s="13">
        <v>92573</v>
      </c>
      <c r="CO13" s="13">
        <v>7300</v>
      </c>
      <c r="CP13" s="13">
        <v>7300</v>
      </c>
      <c r="CQ13" s="13">
        <v>6709.78</v>
      </c>
      <c r="CR13" s="13">
        <v>7500</v>
      </c>
      <c r="CS13" s="13">
        <v>7500</v>
      </c>
      <c r="CT13" s="13">
        <v>6707.1</v>
      </c>
      <c r="CU13" s="13">
        <v>7073.83</v>
      </c>
      <c r="CV13" s="13">
        <v>6700</v>
      </c>
      <c r="CW13" s="13">
        <v>6582.24</v>
      </c>
      <c r="CX13" s="13">
        <v>6630</v>
      </c>
      <c r="CY13" s="13">
        <v>6630</v>
      </c>
      <c r="CZ13" s="13">
        <v>6377.78</v>
      </c>
      <c r="DA13" s="13">
        <v>6402</v>
      </c>
      <c r="DB13" s="13">
        <v>6402</v>
      </c>
      <c r="DC13" s="13">
        <v>6444.01</v>
      </c>
      <c r="DD13" s="13">
        <v>6347.2</v>
      </c>
      <c r="DE13" s="13">
        <v>6347.2</v>
      </c>
      <c r="DF13" s="13">
        <v>5740.3</v>
      </c>
      <c r="DG13" s="13">
        <v>6833</v>
      </c>
      <c r="DH13" s="13">
        <v>6833</v>
      </c>
      <c r="DI13" s="13">
        <v>6768.95</v>
      </c>
      <c r="DJ13" s="13">
        <v>6700</v>
      </c>
      <c r="DK13" s="13">
        <v>6700</v>
      </c>
      <c r="DL13" s="13">
        <v>7254.32</v>
      </c>
      <c r="DM13" s="13">
        <v>26000</v>
      </c>
      <c r="DN13" s="13">
        <v>26000</v>
      </c>
      <c r="DO13" s="13">
        <v>25289.08</v>
      </c>
      <c r="DP13" s="13">
        <v>28212</v>
      </c>
      <c r="DQ13" s="13">
        <v>28212</v>
      </c>
      <c r="DR13" s="13">
        <v>28484</v>
      </c>
      <c r="DS13" s="13">
        <v>73000</v>
      </c>
      <c r="DT13" s="13">
        <v>73000</v>
      </c>
      <c r="DU13" s="13">
        <v>67097.73</v>
      </c>
      <c r="DV13" s="13">
        <v>71000</v>
      </c>
      <c r="DW13" s="13">
        <v>73000</v>
      </c>
      <c r="DX13" s="13">
        <v>67071.14</v>
      </c>
      <c r="DY13" s="13">
        <v>80795.11</v>
      </c>
      <c r="DZ13" s="13">
        <v>67100</v>
      </c>
      <c r="EA13" s="13">
        <v>65822.5</v>
      </c>
      <c r="EB13" s="13">
        <v>66300</v>
      </c>
      <c r="EC13" s="13">
        <v>66300</v>
      </c>
      <c r="ED13" s="13">
        <v>63777.77</v>
      </c>
      <c r="EE13" s="13">
        <v>64016</v>
      </c>
      <c r="EF13" s="13">
        <v>64016</v>
      </c>
      <c r="EG13" s="13">
        <v>64440.15</v>
      </c>
      <c r="EH13" s="13">
        <v>63472</v>
      </c>
      <c r="EI13" s="13">
        <v>63472</v>
      </c>
      <c r="EJ13" s="13">
        <v>57403.03</v>
      </c>
      <c r="EK13" s="13">
        <v>68332</v>
      </c>
      <c r="EL13" s="13">
        <v>68332</v>
      </c>
      <c r="EM13" s="13">
        <v>67689.14</v>
      </c>
      <c r="EN13" s="13">
        <v>73700</v>
      </c>
      <c r="EO13" s="13">
        <v>73700</v>
      </c>
      <c r="EP13" s="13">
        <v>36271.19</v>
      </c>
      <c r="EQ13" s="13">
        <v>51795</v>
      </c>
      <c r="ER13" s="13">
        <v>49700</v>
      </c>
      <c r="ES13" s="13">
        <v>50578.14</v>
      </c>
      <c r="ET13" s="13">
        <v>56424</v>
      </c>
      <c r="EU13" s="13">
        <v>56424</v>
      </c>
      <c r="EV13" s="13">
        <v>64089</v>
      </c>
      <c r="EW13" s="13">
        <v>167900</v>
      </c>
      <c r="EX13" s="13">
        <v>167900</v>
      </c>
      <c r="EY13" s="13">
        <v>154304.75</v>
      </c>
      <c r="EZ13" s="13">
        <v>155000</v>
      </c>
      <c r="FA13" s="13">
        <v>162000</v>
      </c>
      <c r="FB13" s="13">
        <v>147769.81</v>
      </c>
      <c r="FC13" s="13">
        <v>155624.26</v>
      </c>
      <c r="FD13" s="13">
        <v>147800</v>
      </c>
      <c r="FE13" s="13">
        <v>144809.51</v>
      </c>
      <c r="FF13" s="13">
        <v>145860</v>
      </c>
      <c r="FG13" s="13">
        <v>145860</v>
      </c>
      <c r="FH13" s="13">
        <v>140311.06</v>
      </c>
      <c r="FI13" s="13">
        <v>140835</v>
      </c>
      <c r="FJ13" s="13">
        <v>140835</v>
      </c>
      <c r="FK13" s="13">
        <v>141814.69</v>
      </c>
      <c r="FL13" s="13">
        <v>139650</v>
      </c>
      <c r="FM13" s="13">
        <v>139650</v>
      </c>
      <c r="FN13" s="13">
        <v>126286.54</v>
      </c>
      <c r="FO13" s="13">
        <v>150332</v>
      </c>
      <c r="FP13" s="13">
        <v>130000</v>
      </c>
      <c r="FQ13" s="13">
        <v>148916.18</v>
      </c>
      <c r="FR13" s="13">
        <v>145300</v>
      </c>
      <c r="FS13" s="13">
        <v>145300</v>
      </c>
      <c r="FT13" s="13">
        <v>68915.320000000007</v>
      </c>
      <c r="FU13" s="13">
        <v>161860</v>
      </c>
      <c r="FV13" s="13">
        <v>161860</v>
      </c>
      <c r="FW13" s="13">
        <v>158245.72</v>
      </c>
      <c r="FX13" s="13">
        <v>176325</v>
      </c>
      <c r="FY13" s="13">
        <v>176325</v>
      </c>
      <c r="FZ13" s="13">
        <v>170904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1479.16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0</v>
      </c>
      <c r="GQ13" s="13">
        <v>0</v>
      </c>
      <c r="GR13" s="13">
        <v>20.07</v>
      </c>
      <c r="GS13" s="13">
        <v>0</v>
      </c>
      <c r="GT13" s="13">
        <v>250</v>
      </c>
      <c r="GU13" s="13">
        <v>129.71</v>
      </c>
      <c r="GV13" s="13">
        <v>0</v>
      </c>
      <c r="GW13" s="13">
        <v>0</v>
      </c>
      <c r="GX13" s="13">
        <v>220234.68</v>
      </c>
      <c r="GY13" s="13">
        <v>0</v>
      </c>
      <c r="GZ13" s="13">
        <v>0</v>
      </c>
      <c r="HA13" s="13">
        <v>0</v>
      </c>
      <c r="HB13" s="13">
        <v>0</v>
      </c>
      <c r="HC13" s="13">
        <v>12475.33</v>
      </c>
      <c r="HD13" s="13">
        <v>0</v>
      </c>
      <c r="HE13" s="13">
        <f t="shared" ref="HE13:IA13" si="285">C13+BK13+AG13+CO13+DS13+EW13+GA13</f>
        <v>730000</v>
      </c>
      <c r="HF13" s="13">
        <f t="shared" si="285"/>
        <v>730000</v>
      </c>
      <c r="HG13" s="13">
        <f t="shared" si="285"/>
        <v>670977.25</v>
      </c>
      <c r="HH13" s="13">
        <f t="shared" si="285"/>
        <v>717500</v>
      </c>
      <c r="HI13" s="13">
        <f t="shared" si="285"/>
        <v>737500</v>
      </c>
      <c r="HJ13" s="13">
        <f t="shared" si="285"/>
        <v>673159.53</v>
      </c>
      <c r="HK13" s="13">
        <f t="shared" si="285"/>
        <v>727496.62</v>
      </c>
      <c r="HL13" s="13">
        <f t="shared" si="285"/>
        <v>673244</v>
      </c>
      <c r="HM13" s="13">
        <f t="shared" si="285"/>
        <v>659704.12</v>
      </c>
      <c r="HN13" s="13">
        <f t="shared" si="285"/>
        <v>663000</v>
      </c>
      <c r="HO13" s="13">
        <f t="shared" si="285"/>
        <v>663000</v>
      </c>
      <c r="HP13" s="13">
        <f t="shared" si="285"/>
        <v>637777.68000000005</v>
      </c>
      <c r="HQ13" s="13">
        <f t="shared" si="285"/>
        <v>640158</v>
      </c>
      <c r="HR13" s="13">
        <f t="shared" si="285"/>
        <v>640158</v>
      </c>
      <c r="HS13" s="13">
        <f t="shared" si="285"/>
        <v>644447.80000000005</v>
      </c>
      <c r="HT13" s="13">
        <f t="shared" si="285"/>
        <v>634594.19999999995</v>
      </c>
      <c r="HU13" s="13">
        <f t="shared" si="285"/>
        <v>634594.19999999995</v>
      </c>
      <c r="HV13" s="13">
        <f t="shared" si="285"/>
        <v>574050.0199999999</v>
      </c>
      <c r="HW13" s="13">
        <f t="shared" si="285"/>
        <v>683326</v>
      </c>
      <c r="HX13" s="13">
        <f t="shared" si="285"/>
        <v>625415</v>
      </c>
      <c r="HY13" s="13">
        <f t="shared" si="285"/>
        <v>677021.31</v>
      </c>
      <c r="HZ13" s="13">
        <f t="shared" si="285"/>
        <v>698650</v>
      </c>
      <c r="IA13" s="13">
        <f t="shared" si="285"/>
        <v>698650</v>
      </c>
      <c r="IB13" s="13">
        <f t="shared" ref="IB13:IH13" si="286">Z13+BD13+CH13+DL13+EP13+FT13+GX13</f>
        <v>582946.87</v>
      </c>
      <c r="IC13" s="13">
        <f t="shared" si="286"/>
        <v>551565</v>
      </c>
      <c r="ID13" s="13">
        <f t="shared" si="286"/>
        <v>637360</v>
      </c>
      <c r="IE13" s="13">
        <f t="shared" si="286"/>
        <v>635163.53</v>
      </c>
      <c r="IF13" s="13">
        <f t="shared" si="286"/>
        <v>705300</v>
      </c>
      <c r="IG13" s="13">
        <f t="shared" si="286"/>
        <v>717775.33</v>
      </c>
      <c r="IH13" s="13">
        <v>701994.25</v>
      </c>
      <c r="II13" s="13">
        <f>AF13+BJ13+CN13+DR13+EV13+FZ13+HD13</f>
        <v>712100</v>
      </c>
      <c r="IJ13" s="54"/>
    </row>
    <row r="14" spans="1:244" ht="15" customHeight="1" x14ac:dyDescent="0.25">
      <c r="A14" s="5">
        <v>14</v>
      </c>
      <c r="B14" s="8" t="s">
        <v>83</v>
      </c>
      <c r="C14" s="12">
        <f t="shared" ref="C14:D14" si="287">SUM(C15:C16)</f>
        <v>2300</v>
      </c>
      <c r="D14" s="12">
        <f t="shared" si="287"/>
        <v>2300</v>
      </c>
      <c r="E14" s="12">
        <f t="shared" ref="E14:GF14" si="288">SUM(E15:E16)</f>
        <v>1652.55</v>
      </c>
      <c r="F14" s="12">
        <f t="shared" si="288"/>
        <v>4806</v>
      </c>
      <c r="G14" s="12">
        <f t="shared" ref="G14" si="289">SUM(G15:G16)</f>
        <v>4582.71</v>
      </c>
      <c r="H14" s="12">
        <f t="shared" si="288"/>
        <v>2250</v>
      </c>
      <c r="I14" s="12">
        <f t="shared" si="288"/>
        <v>4500</v>
      </c>
      <c r="J14" s="12">
        <f t="shared" ref="J14" si="290">SUM(J15:J16)</f>
        <v>5077.71</v>
      </c>
      <c r="K14" s="12">
        <f t="shared" si="288"/>
        <v>6812.1</v>
      </c>
      <c r="L14" s="12">
        <f t="shared" ref="L14:M14" si="291">SUM(L15:L16)</f>
        <v>4680</v>
      </c>
      <c r="M14" s="12">
        <f t="shared" si="291"/>
        <v>4680</v>
      </c>
      <c r="N14" s="12">
        <f>SUM(N15:N16)</f>
        <v>2250</v>
      </c>
      <c r="O14" s="12">
        <f t="shared" ref="O14" si="292">SUM(O15:O16)</f>
        <v>4770</v>
      </c>
      <c r="P14" s="12">
        <f t="shared" ref="P14:S14" si="293">SUM(P15:P16)</f>
        <v>6450</v>
      </c>
      <c r="Q14" s="12">
        <f>SUM(Q15:Q16)</f>
        <v>4375.9799999999996</v>
      </c>
      <c r="R14" s="12">
        <f t="shared" ref="R14" si="294">SUM(R15:R16)</f>
        <v>4590</v>
      </c>
      <c r="S14" s="12">
        <f t="shared" si="293"/>
        <v>4330.16</v>
      </c>
      <c r="T14" s="12">
        <f>SUM(T15:T16)</f>
        <v>2080.16</v>
      </c>
      <c r="U14" s="12">
        <f t="shared" ref="U14" si="295">SUM(U15:U16)</f>
        <v>4320</v>
      </c>
      <c r="V14" s="12">
        <f t="shared" ref="V14:Y14" si="296">SUM(V15:V16)</f>
        <v>2070</v>
      </c>
      <c r="W14" s="12">
        <f t="shared" si="296"/>
        <v>0</v>
      </c>
      <c r="X14" s="12">
        <f t="shared" ref="X14" si="297">SUM(X15:X16)</f>
        <v>2070</v>
      </c>
      <c r="Y14" s="12">
        <f t="shared" si="296"/>
        <v>4900</v>
      </c>
      <c r="Z14" s="12">
        <f t="shared" ref="Z14:AD14" si="298">SUM(Z15:Z16)</f>
        <v>4858.8999999999996</v>
      </c>
      <c r="AA14" s="12">
        <f t="shared" si="298"/>
        <v>5000</v>
      </c>
      <c r="AB14" s="12">
        <f t="shared" ref="AB14:AF14" si="299">SUM(AB15:AB16)</f>
        <v>4827.54</v>
      </c>
      <c r="AC14" s="12">
        <f t="shared" si="298"/>
        <v>4827.54</v>
      </c>
      <c r="AD14" s="12">
        <f t="shared" si="298"/>
        <v>5000</v>
      </c>
      <c r="AE14" s="12">
        <f t="shared" si="299"/>
        <v>5003.4399999999996</v>
      </c>
      <c r="AF14" s="12">
        <f t="shared" si="299"/>
        <v>4572</v>
      </c>
      <c r="AG14" s="12">
        <f>SUM(AG15:AG16)</f>
        <v>17480</v>
      </c>
      <c r="AH14" s="12">
        <f t="shared" ref="AH14:AL14" si="300">SUM(AH15:AH16)</f>
        <v>17480</v>
      </c>
      <c r="AI14" s="12">
        <f t="shared" si="300"/>
        <v>12559.38</v>
      </c>
      <c r="AJ14" s="12">
        <f t="shared" ref="AJ14" si="301">SUM(AJ15:AJ16)</f>
        <v>22428</v>
      </c>
      <c r="AK14" s="12">
        <f t="shared" si="300"/>
        <v>21385.98</v>
      </c>
      <c r="AL14" s="12">
        <f t="shared" si="300"/>
        <v>10500</v>
      </c>
      <c r="AM14" s="12">
        <f>SUM(AM15:AM16)</f>
        <v>21000</v>
      </c>
      <c r="AN14" s="12">
        <f>SUM(AN15:AN16)</f>
        <v>23695.98</v>
      </c>
      <c r="AO14" s="12">
        <f>SUM(AO15:AO16)</f>
        <v>31789.8</v>
      </c>
      <c r="AP14" s="12">
        <f t="shared" ref="AP14" si="302">SUM(AP15:AP16)</f>
        <v>21840</v>
      </c>
      <c r="AQ14" s="12">
        <f>SUM(AQ15:AQ16)</f>
        <v>21840</v>
      </c>
      <c r="AR14" s="12">
        <f t="shared" ref="AR14:AS14" si="303">SUM(AR15:AR16)</f>
        <v>10500</v>
      </c>
      <c r="AS14" s="12">
        <f t="shared" si="303"/>
        <v>22260</v>
      </c>
      <c r="AT14" s="12">
        <f t="shared" ref="AT14:AY14" si="304">SUM(AT15:AT16)</f>
        <v>30300</v>
      </c>
      <c r="AU14" s="12">
        <f t="shared" si="304"/>
        <v>20421.239999999998</v>
      </c>
      <c r="AV14" s="12">
        <f t="shared" ref="AV14:AW14" si="305">SUM(AV15:AV16)</f>
        <v>21420</v>
      </c>
      <c r="AW14" s="12">
        <f t="shared" si="305"/>
        <v>20207.41</v>
      </c>
      <c r="AX14" s="12">
        <f t="shared" si="304"/>
        <v>9707.41</v>
      </c>
      <c r="AY14" s="12">
        <f t="shared" si="304"/>
        <v>20160</v>
      </c>
      <c r="AZ14" s="12">
        <f>SUM(AZ15:AZ16)</f>
        <v>9660</v>
      </c>
      <c r="BA14" s="12">
        <f>SUM(BA15:BA16)</f>
        <v>0</v>
      </c>
      <c r="BB14" s="12">
        <f t="shared" ref="BB14" si="306">SUM(BB15:BB16)</f>
        <v>9660</v>
      </c>
      <c r="BC14" s="12">
        <f>SUM(BC15:BC16)</f>
        <v>20600</v>
      </c>
      <c r="BD14" s="12">
        <f t="shared" ref="BD14:BG14" si="307">SUM(BD15:BD16)</f>
        <v>20515.330000000002</v>
      </c>
      <c r="BE14" s="12">
        <f t="shared" ref="BE14" si="308">SUM(BE15:BE16)</f>
        <v>19000</v>
      </c>
      <c r="BF14" s="12">
        <f t="shared" si="307"/>
        <v>18344.71</v>
      </c>
      <c r="BG14" s="12">
        <f t="shared" si="307"/>
        <v>18344.71</v>
      </c>
      <c r="BH14" s="12">
        <f t="shared" ref="BH14:BJ14" si="309">SUM(BH15:BH16)</f>
        <v>19000</v>
      </c>
      <c r="BI14" s="12">
        <f t="shared" si="309"/>
        <v>19013.080000000002</v>
      </c>
      <c r="BJ14" s="12">
        <f t="shared" si="309"/>
        <v>20828</v>
      </c>
      <c r="BK14" s="12">
        <f>SUM(BK15:BK16)</f>
        <v>10580</v>
      </c>
      <c r="BL14" s="12">
        <f>SUM(BL15:BL16)</f>
        <v>10580</v>
      </c>
      <c r="BM14" s="12">
        <f>SUM(BM15:BM16)</f>
        <v>7601.73</v>
      </c>
      <c r="BN14" s="12">
        <f t="shared" ref="BN14" si="310">SUM(BN15:BN16)</f>
        <v>8550</v>
      </c>
      <c r="BO14" s="12">
        <f>SUM(BO15:BO16)</f>
        <v>8147.04</v>
      </c>
      <c r="BP14" s="12">
        <f>SUM(BP15:BP16)</f>
        <v>4000</v>
      </c>
      <c r="BQ14" s="12">
        <f>SUM(BQ15:BQ16)</f>
        <v>8000</v>
      </c>
      <c r="BR14" s="12">
        <f>SUM(BR15:BR16)</f>
        <v>9027.0400000000009</v>
      </c>
      <c r="BS14" s="12">
        <f>SUM(BS15:BS16)</f>
        <v>12110.4</v>
      </c>
      <c r="BT14" s="12">
        <f t="shared" ref="BT14" si="311">SUM(BT15:BT16)</f>
        <v>8320</v>
      </c>
      <c r="BU14" s="12">
        <f>SUM(BU15:BU16)</f>
        <v>8320</v>
      </c>
      <c r="BV14" s="12">
        <f t="shared" ref="BV14:BW14" si="312">SUM(BV15:BV16)</f>
        <v>4000</v>
      </c>
      <c r="BW14" s="12">
        <f t="shared" si="312"/>
        <v>8480</v>
      </c>
      <c r="BX14" s="12">
        <f t="shared" ref="BX14:CC14" si="313">SUM(BX15:BX16)</f>
        <v>11500</v>
      </c>
      <c r="BY14" s="12">
        <f>SUM(BY15:BY16)</f>
        <v>7779.52</v>
      </c>
      <c r="BZ14" s="12">
        <f t="shared" ref="BZ14" si="314">SUM(BZ15:BZ16)</f>
        <v>8160</v>
      </c>
      <c r="CA14" s="12">
        <f>SUM(CA15:CA16)</f>
        <v>7698</v>
      </c>
      <c r="CB14" s="12">
        <f t="shared" si="313"/>
        <v>3698.06</v>
      </c>
      <c r="CC14" s="12">
        <f t="shared" si="313"/>
        <v>7680</v>
      </c>
      <c r="CD14" s="12">
        <f>SUM(CD15:CD16)</f>
        <v>3680</v>
      </c>
      <c r="CE14" s="12">
        <f>SUM(CE15:CE16)</f>
        <v>0</v>
      </c>
      <c r="CF14" s="12">
        <f t="shared" ref="CF14" si="315">SUM(CF15:CF16)</f>
        <v>3680</v>
      </c>
      <c r="CG14" s="12">
        <f>SUM(CG15:CG16)</f>
        <v>6500</v>
      </c>
      <c r="CH14" s="12">
        <f t="shared" ref="CH14:CL14" si="316">SUM(CH15:CH16)</f>
        <v>6478.53</v>
      </c>
      <c r="CI14" s="12">
        <f t="shared" ref="CI14" si="317">SUM(CI15:CI16)</f>
        <v>7500</v>
      </c>
      <c r="CJ14" s="12">
        <f t="shared" si="316"/>
        <v>7241.33</v>
      </c>
      <c r="CK14" s="12">
        <f t="shared" si="316"/>
        <v>7241.33</v>
      </c>
      <c r="CL14" s="12">
        <f t="shared" si="316"/>
        <v>7500</v>
      </c>
      <c r="CM14" s="12">
        <f t="shared" ref="CM14:CO14" si="318">SUM(CM15:CM16)</f>
        <v>7505.16</v>
      </c>
      <c r="CN14" s="12">
        <f t="shared" si="318"/>
        <v>6604</v>
      </c>
      <c r="CO14" s="12">
        <f t="shared" si="318"/>
        <v>460</v>
      </c>
      <c r="CP14" s="12">
        <f t="shared" ref="CP14:CT14" si="319">SUM(CP15:CP16)</f>
        <v>460</v>
      </c>
      <c r="CQ14" s="12">
        <f t="shared" si="319"/>
        <v>330.51</v>
      </c>
      <c r="CR14" s="12">
        <f t="shared" ref="CR14" si="320">SUM(CR15:CR16)</f>
        <v>534</v>
      </c>
      <c r="CS14" s="12">
        <f t="shared" si="319"/>
        <v>509.19</v>
      </c>
      <c r="CT14" s="12">
        <f t="shared" si="319"/>
        <v>250</v>
      </c>
      <c r="CU14" s="12">
        <f>SUM(CU15:CU16)</f>
        <v>500</v>
      </c>
      <c r="CV14" s="12">
        <f>SUM(CV15:CV16)</f>
        <v>564.19000000000005</v>
      </c>
      <c r="CW14" s="12">
        <f t="shared" ref="CW14:DW14" si="321">SUM(CW15:CW16)</f>
        <v>756.9</v>
      </c>
      <c r="CX14" s="12">
        <f t="shared" ref="CX14" si="322">SUM(CX15:CX16)</f>
        <v>520</v>
      </c>
      <c r="CY14" s="12">
        <f t="shared" si="321"/>
        <v>520</v>
      </c>
      <c r="CZ14" s="12">
        <f t="shared" ref="CZ14:DA14" si="323">SUM(CZ15:CZ16)</f>
        <v>250</v>
      </c>
      <c r="DA14" s="12">
        <f t="shared" si="323"/>
        <v>530</v>
      </c>
      <c r="DB14" s="12">
        <f t="shared" ref="DB14:DG14" si="324">SUM(DB15:DB16)</f>
        <v>700</v>
      </c>
      <c r="DC14" s="12">
        <f t="shared" si="321"/>
        <v>486.22</v>
      </c>
      <c r="DD14" s="12">
        <f t="shared" ref="DD14" si="325">SUM(DD15:DD16)</f>
        <v>510</v>
      </c>
      <c r="DE14" s="12">
        <f t="shared" si="321"/>
        <v>481.13</v>
      </c>
      <c r="DF14" s="12">
        <f t="shared" si="324"/>
        <v>231.13</v>
      </c>
      <c r="DG14" s="12">
        <f t="shared" si="324"/>
        <v>480</v>
      </c>
      <c r="DH14" s="12">
        <f t="shared" ref="DH14:DP14" si="326">SUM(DH15:DH16)</f>
        <v>230</v>
      </c>
      <c r="DI14" s="12">
        <f t="shared" si="326"/>
        <v>0</v>
      </c>
      <c r="DJ14" s="12">
        <f t="shared" ref="DJ14" si="327">SUM(DJ15:DJ16)</f>
        <v>230</v>
      </c>
      <c r="DK14" s="12">
        <f t="shared" si="326"/>
        <v>6000</v>
      </c>
      <c r="DL14" s="12">
        <f t="shared" si="326"/>
        <v>5938.65</v>
      </c>
      <c r="DM14" s="12">
        <f t="shared" ref="DM14" si="328">SUM(DM15:DM16)</f>
        <v>2000</v>
      </c>
      <c r="DN14" s="12">
        <f t="shared" si="326"/>
        <v>1931.02</v>
      </c>
      <c r="DO14" s="12">
        <f t="shared" si="326"/>
        <v>1931.02</v>
      </c>
      <c r="DP14" s="12">
        <f t="shared" si="326"/>
        <v>2000</v>
      </c>
      <c r="DQ14" s="12">
        <f t="shared" ref="DQ14:DS14" si="329">SUM(DQ15:DQ16)</f>
        <v>2001.37</v>
      </c>
      <c r="DR14" s="12">
        <f t="shared" si="329"/>
        <v>2032</v>
      </c>
      <c r="DS14" s="12">
        <f t="shared" si="329"/>
        <v>4600</v>
      </c>
      <c r="DT14" s="12">
        <f t="shared" si="321"/>
        <v>4600</v>
      </c>
      <c r="DU14" s="12">
        <f t="shared" si="321"/>
        <v>3305.1</v>
      </c>
      <c r="DV14" s="12">
        <f t="shared" ref="DV14" si="330">SUM(DV15:DV16)</f>
        <v>5340</v>
      </c>
      <c r="DW14" s="12">
        <f t="shared" si="321"/>
        <v>5091.8999999999996</v>
      </c>
      <c r="DX14" s="12">
        <f t="shared" si="288"/>
        <v>2500</v>
      </c>
      <c r="DY14" s="12">
        <f>SUM(DY15:DY16)</f>
        <v>5000</v>
      </c>
      <c r="DZ14" s="12">
        <f>SUM(DZ15:DZ16)</f>
        <v>5641.9</v>
      </c>
      <c r="EA14" s="12">
        <f t="shared" ref="EA14:FA14" si="331">SUM(EA15:EA16)</f>
        <v>7569</v>
      </c>
      <c r="EB14" s="12">
        <f t="shared" ref="EB14:EC14" si="332">SUM(EB15:EB16)</f>
        <v>5200</v>
      </c>
      <c r="EC14" s="12">
        <f t="shared" si="332"/>
        <v>5200</v>
      </c>
      <c r="ED14" s="12">
        <f>SUM(ED15:ED16)</f>
        <v>2500</v>
      </c>
      <c r="EE14" s="12">
        <f>SUM(EE15:EE16)</f>
        <v>5300</v>
      </c>
      <c r="EF14" s="12">
        <f>SUM(EF15:EF16)</f>
        <v>7000</v>
      </c>
      <c r="EG14" s="12">
        <f t="shared" ref="EG14:EI14" si="333">SUM(EG15:EG16)</f>
        <v>4862.2</v>
      </c>
      <c r="EH14" s="12">
        <f t="shared" ref="EH14" si="334">SUM(EH15:EH16)</f>
        <v>5100</v>
      </c>
      <c r="EI14" s="12">
        <f t="shared" si="333"/>
        <v>4811</v>
      </c>
      <c r="EJ14" s="12">
        <f t="shared" ref="EJ14:EK14" si="335">SUM(EJ15:EJ16)</f>
        <v>2311.29</v>
      </c>
      <c r="EK14" s="12">
        <f t="shared" si="335"/>
        <v>4800</v>
      </c>
      <c r="EL14" s="12">
        <f t="shared" ref="EL14:ET14" si="336">SUM(EL15:EL16)</f>
        <v>2300</v>
      </c>
      <c r="EM14" s="12">
        <f t="shared" si="336"/>
        <v>0</v>
      </c>
      <c r="EN14" s="12">
        <f t="shared" ref="EN14" si="337">SUM(EN15:EN16)</f>
        <v>2300</v>
      </c>
      <c r="EO14" s="12">
        <f t="shared" si="336"/>
        <v>4400</v>
      </c>
      <c r="EP14" s="12">
        <f t="shared" si="336"/>
        <v>4319.0200000000004</v>
      </c>
      <c r="EQ14" s="12">
        <f t="shared" ref="EQ14" si="338">SUM(EQ15:EQ16)</f>
        <v>4000</v>
      </c>
      <c r="ER14" s="12">
        <f t="shared" si="336"/>
        <v>3862.05</v>
      </c>
      <c r="ES14" s="12">
        <f t="shared" si="336"/>
        <v>3862.05</v>
      </c>
      <c r="ET14" s="12">
        <f t="shared" si="336"/>
        <v>4000</v>
      </c>
      <c r="EU14" s="12">
        <f t="shared" ref="EU14:EW14" si="339">SUM(EU15:EU16)</f>
        <v>4000</v>
      </c>
      <c r="EV14" s="12">
        <f t="shared" si="339"/>
        <v>4572</v>
      </c>
      <c r="EW14" s="12">
        <f t="shared" si="339"/>
        <v>10580</v>
      </c>
      <c r="EX14" s="12">
        <f t="shared" si="331"/>
        <v>10580</v>
      </c>
      <c r="EY14" s="12">
        <f t="shared" si="331"/>
        <v>7601.73</v>
      </c>
      <c r="EZ14" s="12">
        <f t="shared" ref="EZ14" si="340">SUM(EZ15:EZ16)</f>
        <v>11748</v>
      </c>
      <c r="FA14" s="12">
        <f t="shared" si="331"/>
        <v>11202.18</v>
      </c>
      <c r="FB14" s="12">
        <f t="shared" si="288"/>
        <v>15500</v>
      </c>
      <c r="FC14" s="12">
        <f>SUM(FC15:FC16)</f>
        <v>11000</v>
      </c>
      <c r="FD14" s="12">
        <f>SUM(FD15:FD16)</f>
        <v>12412.181</v>
      </c>
      <c r="FE14" s="12">
        <f t="shared" ref="FE14:GE14" si="341">SUM(FE15:FE16)</f>
        <v>16651.8</v>
      </c>
      <c r="FF14" s="12">
        <f t="shared" ref="FF14" si="342">SUM(FF15:FF16)</f>
        <v>11440</v>
      </c>
      <c r="FG14" s="12">
        <f t="shared" si="341"/>
        <v>11440</v>
      </c>
      <c r="FH14" s="12">
        <f t="shared" ref="FH14:FI14" si="343">SUM(FH15:FH16)</f>
        <v>5500</v>
      </c>
      <c r="FI14" s="12">
        <f t="shared" si="343"/>
        <v>11660</v>
      </c>
      <c r="FJ14" s="12">
        <f t="shared" ref="FJ14:FO14" si="344">SUM(FJ15:FJ16)</f>
        <v>15800</v>
      </c>
      <c r="FK14" s="12">
        <f t="shared" si="341"/>
        <v>10696.84</v>
      </c>
      <c r="FL14" s="12">
        <f t="shared" ref="FL14" si="345">SUM(FL15:FL16)</f>
        <v>11220</v>
      </c>
      <c r="FM14" s="12">
        <f t="shared" si="341"/>
        <v>10584.82</v>
      </c>
      <c r="FN14" s="12">
        <f t="shared" si="344"/>
        <v>5084.82</v>
      </c>
      <c r="FO14" s="12">
        <f t="shared" si="344"/>
        <v>10560</v>
      </c>
      <c r="FP14" s="12">
        <f t="shared" ref="FP14:FX14" si="346">SUM(FP15:FP16)</f>
        <v>5060</v>
      </c>
      <c r="FQ14" s="12">
        <f t="shared" si="346"/>
        <v>0</v>
      </c>
      <c r="FR14" s="12">
        <f t="shared" ref="FR14" si="347">SUM(FR15:FR16)</f>
        <v>5060</v>
      </c>
      <c r="FS14" s="12">
        <f t="shared" si="346"/>
        <v>11900</v>
      </c>
      <c r="FT14" s="12">
        <f t="shared" si="346"/>
        <v>11877.3</v>
      </c>
      <c r="FU14" s="12">
        <f t="shared" ref="FU14" si="348">SUM(FU15:FU16)</f>
        <v>12500</v>
      </c>
      <c r="FV14" s="12">
        <f t="shared" si="346"/>
        <v>12068.88</v>
      </c>
      <c r="FW14" s="12">
        <f t="shared" si="346"/>
        <v>12068.88</v>
      </c>
      <c r="FX14" s="12">
        <f t="shared" si="346"/>
        <v>12500</v>
      </c>
      <c r="FY14" s="12">
        <f t="shared" ref="FY14:GA14" si="349">SUM(FY15:FY16)</f>
        <v>12508.6</v>
      </c>
      <c r="FZ14" s="12">
        <f t="shared" si="349"/>
        <v>12192</v>
      </c>
      <c r="GA14" s="12">
        <f t="shared" si="349"/>
        <v>0</v>
      </c>
      <c r="GB14" s="12">
        <f t="shared" si="341"/>
        <v>0</v>
      </c>
      <c r="GC14" s="12">
        <f t="shared" si="341"/>
        <v>20100</v>
      </c>
      <c r="GD14" s="12">
        <f t="shared" ref="GD14" si="350">SUM(GD15:GD16)</f>
        <v>0</v>
      </c>
      <c r="GE14" s="12">
        <f t="shared" si="341"/>
        <v>0</v>
      </c>
      <c r="GF14" s="12">
        <f t="shared" si="288"/>
        <v>0</v>
      </c>
      <c r="GG14" s="12">
        <f>SUM(GG15:GG16)</f>
        <v>0</v>
      </c>
      <c r="GH14" s="12">
        <f>SUM(GH15:GH16)</f>
        <v>0</v>
      </c>
      <c r="GI14" s="12">
        <f t="shared" ref="GI14:GQ14" si="351">SUM(GI15:GI16)</f>
        <v>0</v>
      </c>
      <c r="GJ14" s="12">
        <f t="shared" ref="GJ14" si="352">SUM(GJ15:GJ16)</f>
        <v>0</v>
      </c>
      <c r="GK14" s="12">
        <f t="shared" si="351"/>
        <v>0</v>
      </c>
      <c r="GL14" s="12">
        <f t="shared" ref="GL14:GM14" si="353">SUM(GL15:GL16)</f>
        <v>0</v>
      </c>
      <c r="GM14" s="12">
        <f t="shared" si="353"/>
        <v>0</v>
      </c>
      <c r="GN14" s="12">
        <f t="shared" ref="GN14:GS14" si="354">SUM(GN15:GN16)</f>
        <v>0</v>
      </c>
      <c r="GO14" s="12">
        <f t="shared" si="351"/>
        <v>0</v>
      </c>
      <c r="GP14" s="12">
        <f t="shared" ref="GP14" si="355">SUM(GP15:GP16)</f>
        <v>0</v>
      </c>
      <c r="GQ14" s="12">
        <f t="shared" si="351"/>
        <v>0</v>
      </c>
      <c r="GR14" s="12">
        <f t="shared" si="354"/>
        <v>0</v>
      </c>
      <c r="GS14" s="12">
        <f t="shared" si="354"/>
        <v>0</v>
      </c>
      <c r="GT14" s="12">
        <f t="shared" ref="GT14:HM14" si="356">SUM(GT15:GT16)</f>
        <v>0</v>
      </c>
      <c r="GU14" s="12">
        <f t="shared" si="356"/>
        <v>0</v>
      </c>
      <c r="GV14" s="12">
        <f t="shared" ref="GV14" si="357">SUM(GV15:GV16)</f>
        <v>0</v>
      </c>
      <c r="GW14" s="12">
        <f t="shared" si="356"/>
        <v>0</v>
      </c>
      <c r="GX14" s="12">
        <f t="shared" si="356"/>
        <v>0</v>
      </c>
      <c r="GY14" s="12">
        <f t="shared" ref="GY14" si="358">SUM(GY15:GY16)</f>
        <v>0</v>
      </c>
      <c r="GZ14" s="12">
        <f t="shared" si="356"/>
        <v>0</v>
      </c>
      <c r="HA14" s="12">
        <f t="shared" si="356"/>
        <v>0</v>
      </c>
      <c r="HB14" s="12">
        <f t="shared" ref="HB14:HD14" si="359">SUM(HB15:HB16)</f>
        <v>0</v>
      </c>
      <c r="HC14" s="12">
        <f t="shared" si="359"/>
        <v>0</v>
      </c>
      <c r="HD14" s="12">
        <f t="shared" si="359"/>
        <v>0</v>
      </c>
      <c r="HE14" s="12">
        <f t="shared" si="356"/>
        <v>46000</v>
      </c>
      <c r="HF14" s="12">
        <f t="shared" ref="HF14" si="360">SUM(HF15:HF16)</f>
        <v>46000</v>
      </c>
      <c r="HG14" s="12">
        <f t="shared" si="356"/>
        <v>53150.999999999993</v>
      </c>
      <c r="HH14" s="12">
        <f t="shared" si="356"/>
        <v>53406</v>
      </c>
      <c r="HI14" s="12">
        <f t="shared" ref="HI14" si="361">SUM(HI15:HI16)</f>
        <v>50919</v>
      </c>
      <c r="HJ14" s="12">
        <f t="shared" si="356"/>
        <v>35000</v>
      </c>
      <c r="HK14" s="12">
        <f t="shared" si="356"/>
        <v>50000</v>
      </c>
      <c r="HL14" s="12">
        <f t="shared" ref="HL14" si="362">SUM(HL15:HL16)</f>
        <v>56419.001000000004</v>
      </c>
      <c r="HM14" s="12">
        <f t="shared" si="356"/>
        <v>75690</v>
      </c>
      <c r="HN14" s="12">
        <f t="shared" ref="HN14:HO14" si="363">SUM(HN15:HN16)</f>
        <v>52000</v>
      </c>
      <c r="HO14" s="12">
        <f t="shared" si="363"/>
        <v>52000</v>
      </c>
      <c r="HP14" s="12">
        <f t="shared" ref="HP14:HX14" si="364">SUM(HP15:HP16)</f>
        <v>25000</v>
      </c>
      <c r="HQ14" s="12">
        <f t="shared" si="364"/>
        <v>53000</v>
      </c>
      <c r="HR14" s="12">
        <f t="shared" ref="HR14" si="365">SUM(HR15:HR16)</f>
        <v>71750</v>
      </c>
      <c r="HS14" s="12">
        <f t="shared" si="364"/>
        <v>48622</v>
      </c>
      <c r="HT14" s="12">
        <f t="shared" ref="HT14:HW14" si="366">SUM(HT15:HT16)</f>
        <v>51000</v>
      </c>
      <c r="HU14" s="12">
        <f t="shared" ref="HU14" si="367">SUM(HU15:HU16)</f>
        <v>48112.52</v>
      </c>
      <c r="HV14" s="12">
        <f t="shared" si="366"/>
        <v>23112.87</v>
      </c>
      <c r="HW14" s="12">
        <f t="shared" si="366"/>
        <v>48000</v>
      </c>
      <c r="HX14" s="12">
        <f t="shared" si="364"/>
        <v>23000</v>
      </c>
      <c r="HY14" s="12">
        <f t="shared" ref="HY14:IA14" si="368">SUM(HY15:HY16)</f>
        <v>0</v>
      </c>
      <c r="HZ14" s="12">
        <f t="shared" ref="HZ14" si="369">SUM(HZ15:HZ16)</f>
        <v>23000</v>
      </c>
      <c r="IA14" s="12">
        <f t="shared" si="368"/>
        <v>54300</v>
      </c>
      <c r="IB14" s="12">
        <f t="shared" ref="IB14:ID14" si="370">SUM(IB15:IB16)</f>
        <v>53987.73000000001</v>
      </c>
      <c r="IC14" s="12">
        <f t="shared" ref="IC14" si="371">SUM(IC15:IC16)</f>
        <v>50000</v>
      </c>
      <c r="ID14" s="12">
        <f t="shared" si="370"/>
        <v>48275.53</v>
      </c>
      <c r="IE14" s="12">
        <f t="shared" ref="IE14:IG14" si="372">SUM(IE15:IE16)</f>
        <v>48275.53</v>
      </c>
      <c r="IF14" s="12">
        <f t="shared" ref="IF14:II14" si="373">SUM(IF15:IF16)</f>
        <v>50000</v>
      </c>
      <c r="IG14" s="12">
        <f t="shared" si="372"/>
        <v>50031.65</v>
      </c>
      <c r="IH14" s="12">
        <f t="shared" ref="IH14" si="374">SUM(IH15:IH16)</f>
        <v>50034.400000000001</v>
      </c>
      <c r="II14" s="12">
        <f t="shared" si="373"/>
        <v>50800</v>
      </c>
      <c r="IJ14" s="54"/>
    </row>
    <row r="15" spans="1:244" x14ac:dyDescent="0.25">
      <c r="A15" s="5">
        <v>1401</v>
      </c>
      <c r="B15" s="9" t="s">
        <v>247</v>
      </c>
      <c r="C15" s="14">
        <v>0</v>
      </c>
      <c r="D15" s="14">
        <v>0</v>
      </c>
      <c r="E15" s="14">
        <v>0</v>
      </c>
      <c r="F15" s="14">
        <v>2250</v>
      </c>
      <c r="G15" s="14">
        <v>2250</v>
      </c>
      <c r="H15" s="14">
        <v>2250</v>
      </c>
      <c r="I15" s="14">
        <v>2250</v>
      </c>
      <c r="J15" s="14">
        <v>2250</v>
      </c>
      <c r="K15" s="14">
        <v>2250</v>
      </c>
      <c r="L15" s="14">
        <v>2250</v>
      </c>
      <c r="M15" s="14">
        <v>2250</v>
      </c>
      <c r="N15" s="13">
        <v>2250</v>
      </c>
      <c r="O15" s="14">
        <v>2250</v>
      </c>
      <c r="P15" s="14">
        <v>2250</v>
      </c>
      <c r="Q15" s="13">
        <v>2250</v>
      </c>
      <c r="R15" s="14">
        <v>2250</v>
      </c>
      <c r="S15" s="14">
        <v>2250</v>
      </c>
      <c r="T15" s="13">
        <v>0</v>
      </c>
      <c r="U15" s="14">
        <v>2250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3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10500</v>
      </c>
      <c r="AK15" s="14">
        <v>10500</v>
      </c>
      <c r="AL15" s="14">
        <v>10500</v>
      </c>
      <c r="AM15" s="14">
        <v>10500</v>
      </c>
      <c r="AN15" s="14">
        <v>10500</v>
      </c>
      <c r="AO15" s="14">
        <v>10500</v>
      </c>
      <c r="AP15" s="14">
        <v>10500</v>
      </c>
      <c r="AQ15" s="14">
        <v>10500</v>
      </c>
      <c r="AR15" s="14">
        <v>10500</v>
      </c>
      <c r="AS15" s="14">
        <v>10500</v>
      </c>
      <c r="AT15" s="14">
        <v>10500</v>
      </c>
      <c r="AU15" s="14">
        <v>10500</v>
      </c>
      <c r="AV15" s="14">
        <v>10500</v>
      </c>
      <c r="AW15" s="14">
        <v>10500</v>
      </c>
      <c r="AX15" s="14">
        <v>0</v>
      </c>
      <c r="AY15" s="14">
        <v>10500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3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4000</v>
      </c>
      <c r="BO15" s="14">
        <v>4000</v>
      </c>
      <c r="BP15" s="14">
        <v>4000</v>
      </c>
      <c r="BQ15" s="14">
        <v>4000</v>
      </c>
      <c r="BR15" s="14">
        <v>4000</v>
      </c>
      <c r="BS15" s="14">
        <v>4000</v>
      </c>
      <c r="BT15" s="14">
        <v>4000</v>
      </c>
      <c r="BU15" s="14">
        <v>4000</v>
      </c>
      <c r="BV15" s="14">
        <v>4000</v>
      </c>
      <c r="BW15" s="14">
        <v>4000</v>
      </c>
      <c r="BX15" s="14">
        <v>4000</v>
      </c>
      <c r="BY15" s="14">
        <v>4000</v>
      </c>
      <c r="BZ15" s="14">
        <v>4000</v>
      </c>
      <c r="CA15" s="14">
        <v>4000</v>
      </c>
      <c r="CB15" s="14">
        <v>0</v>
      </c>
      <c r="CC15" s="14">
        <v>4000</v>
      </c>
      <c r="CD15" s="14">
        <v>0</v>
      </c>
      <c r="CE15" s="14"/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3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250</v>
      </c>
      <c r="CS15" s="14">
        <v>250</v>
      </c>
      <c r="CT15" s="14">
        <v>250</v>
      </c>
      <c r="CU15" s="14">
        <v>250</v>
      </c>
      <c r="CV15" s="14">
        <v>250</v>
      </c>
      <c r="CW15" s="14">
        <v>250</v>
      </c>
      <c r="CX15" s="14">
        <v>250</v>
      </c>
      <c r="CY15" s="14">
        <v>250</v>
      </c>
      <c r="CZ15" s="14">
        <v>250</v>
      </c>
      <c r="DA15" s="14">
        <v>250</v>
      </c>
      <c r="DB15" s="14">
        <v>250</v>
      </c>
      <c r="DC15" s="14">
        <v>250</v>
      </c>
      <c r="DD15" s="14">
        <v>250</v>
      </c>
      <c r="DE15" s="14">
        <v>250</v>
      </c>
      <c r="DF15" s="14">
        <v>0</v>
      </c>
      <c r="DG15" s="14">
        <v>250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3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2500</v>
      </c>
      <c r="DW15" s="14">
        <v>2500</v>
      </c>
      <c r="DX15" s="14">
        <v>2500</v>
      </c>
      <c r="DY15" s="14">
        <v>2500</v>
      </c>
      <c r="DZ15" s="14">
        <v>2500</v>
      </c>
      <c r="EA15" s="14">
        <v>2500</v>
      </c>
      <c r="EB15" s="14">
        <v>2500</v>
      </c>
      <c r="EC15" s="14">
        <v>2500</v>
      </c>
      <c r="ED15" s="14">
        <v>2500</v>
      </c>
      <c r="EE15" s="14">
        <v>2500</v>
      </c>
      <c r="EF15" s="14">
        <v>2500</v>
      </c>
      <c r="EG15" s="14">
        <v>2500</v>
      </c>
      <c r="EH15" s="14">
        <v>2500</v>
      </c>
      <c r="EI15" s="14">
        <v>2500</v>
      </c>
      <c r="EJ15" s="14">
        <v>0</v>
      </c>
      <c r="EK15" s="14">
        <v>2500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5500</v>
      </c>
      <c r="FA15" s="14">
        <v>5500</v>
      </c>
      <c r="FB15" s="14">
        <v>15500</v>
      </c>
      <c r="FC15" s="14">
        <v>5500</v>
      </c>
      <c r="FD15" s="14">
        <v>5500</v>
      </c>
      <c r="FE15" s="14">
        <v>5500</v>
      </c>
      <c r="FF15" s="14">
        <v>5500</v>
      </c>
      <c r="FG15" s="14">
        <v>5500</v>
      </c>
      <c r="FH15" s="14">
        <v>5500</v>
      </c>
      <c r="FI15" s="14">
        <v>5500</v>
      </c>
      <c r="FJ15" s="14">
        <v>5500</v>
      </c>
      <c r="FK15" s="14">
        <v>5500</v>
      </c>
      <c r="FL15" s="14">
        <v>5500</v>
      </c>
      <c r="FM15" s="14">
        <v>5500</v>
      </c>
      <c r="FN15" s="14">
        <v>0</v>
      </c>
      <c r="FO15" s="14">
        <v>5500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/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3">
        <v>0</v>
      </c>
      <c r="GM15" s="14">
        <v>0</v>
      </c>
      <c r="GN15" s="14">
        <v>0</v>
      </c>
      <c r="GO15" s="13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3">
        <f t="shared" ref="HE15:HN16" si="375">C15+BK15+AG15+CO15+DS15+EW15+GA15</f>
        <v>0</v>
      </c>
      <c r="HF15" s="13">
        <f t="shared" si="375"/>
        <v>0</v>
      </c>
      <c r="HG15" s="13">
        <f t="shared" si="375"/>
        <v>0</v>
      </c>
      <c r="HH15" s="13">
        <f t="shared" si="375"/>
        <v>25000</v>
      </c>
      <c r="HI15" s="13">
        <f t="shared" si="375"/>
        <v>25000</v>
      </c>
      <c r="HJ15" s="13">
        <f t="shared" si="375"/>
        <v>35000</v>
      </c>
      <c r="HK15" s="13">
        <f t="shared" si="375"/>
        <v>25000</v>
      </c>
      <c r="HL15" s="13">
        <f t="shared" si="375"/>
        <v>25000</v>
      </c>
      <c r="HM15" s="13">
        <f t="shared" si="375"/>
        <v>25000</v>
      </c>
      <c r="HN15" s="13">
        <f t="shared" si="375"/>
        <v>25000</v>
      </c>
      <c r="HO15" s="13">
        <f t="shared" ref="HO15:HX16" si="376">M15+BU15+AQ15+CY15+EC15+FG15+GK15</f>
        <v>25000</v>
      </c>
      <c r="HP15" s="13">
        <f t="shared" si="376"/>
        <v>25000</v>
      </c>
      <c r="HQ15" s="13">
        <f t="shared" si="376"/>
        <v>25000</v>
      </c>
      <c r="HR15" s="13">
        <f t="shared" si="376"/>
        <v>25000</v>
      </c>
      <c r="HS15" s="13">
        <f t="shared" si="376"/>
        <v>25000</v>
      </c>
      <c r="HT15" s="13">
        <f t="shared" si="376"/>
        <v>25000</v>
      </c>
      <c r="HU15" s="13">
        <f t="shared" si="376"/>
        <v>25000</v>
      </c>
      <c r="HV15" s="13">
        <f t="shared" si="376"/>
        <v>0</v>
      </c>
      <c r="HW15" s="13">
        <f t="shared" si="376"/>
        <v>25000</v>
      </c>
      <c r="HX15" s="13">
        <f t="shared" si="376"/>
        <v>0</v>
      </c>
      <c r="HY15" s="13">
        <f t="shared" ref="HY15:IA16" si="377">W15+CE15+BA15+DI15+EM15+FQ15+GU15</f>
        <v>0</v>
      </c>
      <c r="HZ15" s="13">
        <f t="shared" si="377"/>
        <v>0</v>
      </c>
      <c r="IA15" s="13">
        <f t="shared" si="377"/>
        <v>0</v>
      </c>
      <c r="IB15" s="13">
        <f t="shared" ref="IB15:IH16" si="378">Z15+BD15+CH15+DL15+EP15+FT15+GX15</f>
        <v>0</v>
      </c>
      <c r="IC15" s="13">
        <f t="shared" si="378"/>
        <v>0</v>
      </c>
      <c r="ID15" s="13">
        <f t="shared" si="378"/>
        <v>0</v>
      </c>
      <c r="IE15" s="13">
        <f t="shared" si="378"/>
        <v>0</v>
      </c>
      <c r="IF15" s="13">
        <f t="shared" si="378"/>
        <v>0</v>
      </c>
      <c r="IG15" s="13">
        <f t="shared" si="378"/>
        <v>0</v>
      </c>
      <c r="IH15" s="13">
        <f t="shared" si="378"/>
        <v>0</v>
      </c>
      <c r="II15" s="13">
        <f>AF15+BJ15+CN15+DR15+EV15+FZ15+HD15</f>
        <v>0</v>
      </c>
      <c r="IJ15" s="54"/>
    </row>
    <row r="16" spans="1:244" x14ac:dyDescent="0.25">
      <c r="A16" s="5">
        <v>1402</v>
      </c>
      <c r="B16" s="9" t="s">
        <v>6</v>
      </c>
      <c r="C16" s="13">
        <v>2300</v>
      </c>
      <c r="D16" s="13">
        <v>2300</v>
      </c>
      <c r="E16" s="13">
        <v>1652.55</v>
      </c>
      <c r="F16" s="13">
        <v>2556</v>
      </c>
      <c r="G16" s="13">
        <v>2332.71</v>
      </c>
      <c r="H16" s="13">
        <v>0</v>
      </c>
      <c r="I16" s="13">
        <v>2250</v>
      </c>
      <c r="J16" s="13">
        <v>2827.71</v>
      </c>
      <c r="K16" s="13">
        <v>4562.1000000000004</v>
      </c>
      <c r="L16" s="13">
        <v>2430</v>
      </c>
      <c r="M16" s="13">
        <v>2430</v>
      </c>
      <c r="N16" s="13">
        <v>0</v>
      </c>
      <c r="O16" s="13">
        <v>2520</v>
      </c>
      <c r="P16" s="13">
        <v>4200</v>
      </c>
      <c r="Q16" s="13">
        <v>2125.98</v>
      </c>
      <c r="R16" s="13">
        <v>2340</v>
      </c>
      <c r="S16" s="13">
        <v>2080.16</v>
      </c>
      <c r="T16" s="13">
        <v>2080.16</v>
      </c>
      <c r="U16" s="13">
        <v>2070</v>
      </c>
      <c r="V16" s="13">
        <v>2070</v>
      </c>
      <c r="W16" s="13">
        <v>0</v>
      </c>
      <c r="X16" s="13">
        <v>2070</v>
      </c>
      <c r="Y16" s="13">
        <v>4900</v>
      </c>
      <c r="Z16" s="13">
        <v>4858.8999999999996</v>
      </c>
      <c r="AA16" s="13">
        <v>5000</v>
      </c>
      <c r="AB16" s="13">
        <v>4827.54</v>
      </c>
      <c r="AC16" s="13">
        <v>4827.54</v>
      </c>
      <c r="AD16" s="13">
        <v>5000</v>
      </c>
      <c r="AE16" s="13">
        <v>5003.4399999999996</v>
      </c>
      <c r="AF16" s="13">
        <v>4572</v>
      </c>
      <c r="AG16" s="13">
        <v>17480</v>
      </c>
      <c r="AH16" s="13">
        <v>17480</v>
      </c>
      <c r="AI16" s="13">
        <v>12559.38</v>
      </c>
      <c r="AJ16" s="13">
        <v>11928</v>
      </c>
      <c r="AK16" s="13">
        <v>10885.98</v>
      </c>
      <c r="AL16" s="13">
        <v>0</v>
      </c>
      <c r="AM16" s="13">
        <v>10500</v>
      </c>
      <c r="AN16" s="13">
        <v>13195.98</v>
      </c>
      <c r="AO16" s="13">
        <v>21289.8</v>
      </c>
      <c r="AP16" s="13">
        <v>11340</v>
      </c>
      <c r="AQ16" s="13">
        <v>11340</v>
      </c>
      <c r="AR16" s="13">
        <v>0</v>
      </c>
      <c r="AS16" s="13">
        <v>11760</v>
      </c>
      <c r="AT16" s="13">
        <v>19800</v>
      </c>
      <c r="AU16" s="13">
        <v>9921.24</v>
      </c>
      <c r="AV16" s="13">
        <v>10920</v>
      </c>
      <c r="AW16" s="13">
        <v>9707.41</v>
      </c>
      <c r="AX16" s="13">
        <v>9707.41</v>
      </c>
      <c r="AY16" s="13">
        <v>9660</v>
      </c>
      <c r="AZ16" s="13">
        <v>9660</v>
      </c>
      <c r="BA16" s="13">
        <v>0</v>
      </c>
      <c r="BB16" s="13">
        <v>9660</v>
      </c>
      <c r="BC16" s="13">
        <v>20600</v>
      </c>
      <c r="BD16" s="13">
        <v>20515.330000000002</v>
      </c>
      <c r="BE16" s="13">
        <v>19000</v>
      </c>
      <c r="BF16" s="13">
        <v>18344.71</v>
      </c>
      <c r="BG16" s="13">
        <v>18344.71</v>
      </c>
      <c r="BH16" s="13">
        <v>19000</v>
      </c>
      <c r="BI16" s="13">
        <v>19013.080000000002</v>
      </c>
      <c r="BJ16" s="13">
        <v>20828</v>
      </c>
      <c r="BK16" s="13">
        <v>10580</v>
      </c>
      <c r="BL16" s="13">
        <v>10580</v>
      </c>
      <c r="BM16" s="13">
        <v>7601.73</v>
      </c>
      <c r="BN16" s="13">
        <v>4550</v>
      </c>
      <c r="BO16" s="13">
        <v>4147.04</v>
      </c>
      <c r="BP16" s="13">
        <v>0</v>
      </c>
      <c r="BQ16" s="13">
        <v>4000</v>
      </c>
      <c r="BR16" s="13">
        <v>5027.04</v>
      </c>
      <c r="BS16" s="13">
        <v>8110.4</v>
      </c>
      <c r="BT16" s="13">
        <v>4320</v>
      </c>
      <c r="BU16" s="13">
        <v>4320</v>
      </c>
      <c r="BV16" s="13">
        <v>0</v>
      </c>
      <c r="BW16" s="13">
        <v>4480</v>
      </c>
      <c r="BX16" s="13">
        <v>7500</v>
      </c>
      <c r="BY16" s="13">
        <v>3779.52</v>
      </c>
      <c r="BZ16" s="13">
        <v>4160</v>
      </c>
      <c r="CA16" s="13">
        <v>3698</v>
      </c>
      <c r="CB16" s="13">
        <v>3698.06</v>
      </c>
      <c r="CC16" s="13">
        <v>3680</v>
      </c>
      <c r="CD16" s="13">
        <v>3680</v>
      </c>
      <c r="CE16" s="13">
        <v>0</v>
      </c>
      <c r="CF16" s="13">
        <v>3680</v>
      </c>
      <c r="CG16" s="13">
        <v>6500</v>
      </c>
      <c r="CH16" s="13">
        <v>6478.53</v>
      </c>
      <c r="CI16" s="13">
        <v>7500</v>
      </c>
      <c r="CJ16" s="13">
        <v>7241.33</v>
      </c>
      <c r="CK16" s="13">
        <v>7241.33</v>
      </c>
      <c r="CL16" s="13">
        <v>7500</v>
      </c>
      <c r="CM16" s="13">
        <v>7505.16</v>
      </c>
      <c r="CN16" s="13">
        <v>6604</v>
      </c>
      <c r="CO16" s="13">
        <v>460</v>
      </c>
      <c r="CP16" s="13">
        <v>460</v>
      </c>
      <c r="CQ16" s="13">
        <v>330.51</v>
      </c>
      <c r="CR16" s="13">
        <v>284</v>
      </c>
      <c r="CS16" s="13">
        <v>259.19</v>
      </c>
      <c r="CT16" s="13"/>
      <c r="CU16" s="13">
        <v>250</v>
      </c>
      <c r="CV16" s="13">
        <v>314.19</v>
      </c>
      <c r="CW16" s="13">
        <v>506.9</v>
      </c>
      <c r="CX16" s="13">
        <v>270</v>
      </c>
      <c r="CY16" s="13">
        <v>270</v>
      </c>
      <c r="CZ16" s="13">
        <v>0</v>
      </c>
      <c r="DA16" s="13">
        <v>280</v>
      </c>
      <c r="DB16" s="13">
        <v>450</v>
      </c>
      <c r="DC16" s="13">
        <v>236.22</v>
      </c>
      <c r="DD16" s="13">
        <v>260</v>
      </c>
      <c r="DE16" s="13">
        <v>231.13</v>
      </c>
      <c r="DF16" s="13">
        <v>231.13</v>
      </c>
      <c r="DG16" s="13">
        <v>230</v>
      </c>
      <c r="DH16" s="13">
        <v>230</v>
      </c>
      <c r="DI16" s="13">
        <v>0</v>
      </c>
      <c r="DJ16" s="13">
        <v>230</v>
      </c>
      <c r="DK16" s="13">
        <v>6000</v>
      </c>
      <c r="DL16" s="13">
        <v>5938.65</v>
      </c>
      <c r="DM16" s="13">
        <v>2000</v>
      </c>
      <c r="DN16" s="13">
        <v>1931.02</v>
      </c>
      <c r="DO16" s="13">
        <v>1931.02</v>
      </c>
      <c r="DP16" s="13">
        <v>2000</v>
      </c>
      <c r="DQ16" s="13">
        <v>2001.37</v>
      </c>
      <c r="DR16" s="13">
        <v>2032</v>
      </c>
      <c r="DS16" s="13">
        <v>4600</v>
      </c>
      <c r="DT16" s="13">
        <v>4600</v>
      </c>
      <c r="DU16" s="13">
        <v>3305.1</v>
      </c>
      <c r="DV16" s="13">
        <v>2840</v>
      </c>
      <c r="DW16" s="13">
        <v>2591.9</v>
      </c>
      <c r="DX16" s="13">
        <v>0</v>
      </c>
      <c r="DY16" s="13">
        <v>2500</v>
      </c>
      <c r="DZ16" s="13">
        <v>3141.9</v>
      </c>
      <c r="EA16" s="13">
        <v>5069</v>
      </c>
      <c r="EB16" s="13">
        <v>2700</v>
      </c>
      <c r="EC16" s="13">
        <v>2700</v>
      </c>
      <c r="ED16" s="13">
        <v>0</v>
      </c>
      <c r="EE16" s="13">
        <v>2800</v>
      </c>
      <c r="EF16" s="13">
        <v>4500</v>
      </c>
      <c r="EG16" s="13">
        <v>2362.1999999999998</v>
      </c>
      <c r="EH16" s="13">
        <v>2600</v>
      </c>
      <c r="EI16" s="13">
        <v>2311</v>
      </c>
      <c r="EJ16" s="13">
        <v>2311.29</v>
      </c>
      <c r="EK16" s="13">
        <v>2300</v>
      </c>
      <c r="EL16" s="13">
        <v>2300</v>
      </c>
      <c r="EM16" s="13">
        <v>0</v>
      </c>
      <c r="EN16" s="13">
        <v>2300</v>
      </c>
      <c r="EO16" s="13">
        <v>4400</v>
      </c>
      <c r="EP16" s="13">
        <v>4319.0200000000004</v>
      </c>
      <c r="EQ16" s="13">
        <v>4000</v>
      </c>
      <c r="ER16" s="13">
        <v>3862.05</v>
      </c>
      <c r="ES16" s="13">
        <v>3862.05</v>
      </c>
      <c r="ET16" s="13">
        <v>4000</v>
      </c>
      <c r="EU16" s="13">
        <v>4000</v>
      </c>
      <c r="EV16" s="13">
        <v>4572</v>
      </c>
      <c r="EW16" s="13">
        <v>10580</v>
      </c>
      <c r="EX16" s="13">
        <v>10580</v>
      </c>
      <c r="EY16" s="13">
        <v>7601.73</v>
      </c>
      <c r="EZ16" s="13">
        <v>6248</v>
      </c>
      <c r="FA16" s="13">
        <v>5702.18</v>
      </c>
      <c r="FB16" s="13">
        <v>0</v>
      </c>
      <c r="FC16" s="13">
        <v>5500</v>
      </c>
      <c r="FD16" s="13">
        <v>6912.1809999999996</v>
      </c>
      <c r="FE16" s="13">
        <v>11151.8</v>
      </c>
      <c r="FF16" s="13">
        <v>5940</v>
      </c>
      <c r="FG16" s="13">
        <v>5940</v>
      </c>
      <c r="FH16" s="13">
        <v>0</v>
      </c>
      <c r="FI16" s="13">
        <v>6160</v>
      </c>
      <c r="FJ16" s="13">
        <v>10300</v>
      </c>
      <c r="FK16" s="13">
        <v>5196.84</v>
      </c>
      <c r="FL16" s="13">
        <v>5720</v>
      </c>
      <c r="FM16" s="13">
        <v>5084.82</v>
      </c>
      <c r="FN16" s="13">
        <v>5084.82</v>
      </c>
      <c r="FO16" s="13">
        <v>5060</v>
      </c>
      <c r="FP16" s="13">
        <v>5060</v>
      </c>
      <c r="FQ16" s="13">
        <v>0</v>
      </c>
      <c r="FR16" s="13">
        <v>5060</v>
      </c>
      <c r="FS16" s="13">
        <v>11900</v>
      </c>
      <c r="FT16" s="13">
        <v>11877.3</v>
      </c>
      <c r="FU16" s="13">
        <v>12500</v>
      </c>
      <c r="FV16" s="13">
        <v>12068.88</v>
      </c>
      <c r="FW16" s="13">
        <v>12068.88</v>
      </c>
      <c r="FX16" s="13">
        <v>12500</v>
      </c>
      <c r="FY16" s="13">
        <v>12508.6</v>
      </c>
      <c r="FZ16" s="13">
        <v>12192</v>
      </c>
      <c r="GA16" s="13">
        <v>0</v>
      </c>
      <c r="GB16" s="13">
        <v>0</v>
      </c>
      <c r="GC16" s="13">
        <v>20100</v>
      </c>
      <c r="GD16" s="13">
        <v>0</v>
      </c>
      <c r="GE16" s="13">
        <v>0</v>
      </c>
      <c r="GF16" s="13">
        <v>0</v>
      </c>
      <c r="GG16" s="13">
        <v>0</v>
      </c>
      <c r="GH16" s="13">
        <v>0</v>
      </c>
      <c r="GI16" s="13">
        <v>0</v>
      </c>
      <c r="GJ16" s="13">
        <v>0</v>
      </c>
      <c r="GK16" s="13">
        <v>0</v>
      </c>
      <c r="GL16" s="13">
        <v>0</v>
      </c>
      <c r="GM16" s="13">
        <v>0</v>
      </c>
      <c r="GN16" s="13">
        <v>0</v>
      </c>
      <c r="GO16" s="13">
        <v>0</v>
      </c>
      <c r="GP16" s="13">
        <v>0</v>
      </c>
      <c r="GQ16" s="13">
        <v>0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f t="shared" si="375"/>
        <v>46000</v>
      </c>
      <c r="HF16" s="13">
        <f t="shared" si="375"/>
        <v>46000</v>
      </c>
      <c r="HG16" s="13">
        <f t="shared" si="375"/>
        <v>53150.999999999993</v>
      </c>
      <c r="HH16" s="13">
        <f t="shared" si="375"/>
        <v>28406</v>
      </c>
      <c r="HI16" s="13">
        <f t="shared" si="375"/>
        <v>25919</v>
      </c>
      <c r="HJ16" s="13">
        <f t="shared" si="375"/>
        <v>0</v>
      </c>
      <c r="HK16" s="13">
        <f t="shared" si="375"/>
        <v>25000</v>
      </c>
      <c r="HL16" s="13">
        <f t="shared" si="375"/>
        <v>31419.001</v>
      </c>
      <c r="HM16" s="13">
        <f t="shared" si="375"/>
        <v>50690</v>
      </c>
      <c r="HN16" s="13">
        <f t="shared" si="375"/>
        <v>27000</v>
      </c>
      <c r="HO16" s="13">
        <f t="shared" si="376"/>
        <v>27000</v>
      </c>
      <c r="HP16" s="13">
        <f t="shared" si="376"/>
        <v>0</v>
      </c>
      <c r="HQ16" s="13">
        <f t="shared" si="376"/>
        <v>28000</v>
      </c>
      <c r="HR16" s="13">
        <f t="shared" si="376"/>
        <v>46750</v>
      </c>
      <c r="HS16" s="13">
        <f t="shared" si="376"/>
        <v>23622</v>
      </c>
      <c r="HT16" s="13">
        <f t="shared" si="376"/>
        <v>26000</v>
      </c>
      <c r="HU16" s="13">
        <f t="shared" si="376"/>
        <v>23112.519999999997</v>
      </c>
      <c r="HV16" s="13">
        <f t="shared" si="376"/>
        <v>23112.87</v>
      </c>
      <c r="HW16" s="13">
        <f t="shared" si="376"/>
        <v>23000</v>
      </c>
      <c r="HX16" s="13">
        <f t="shared" si="376"/>
        <v>23000</v>
      </c>
      <c r="HY16" s="13">
        <f t="shared" si="377"/>
        <v>0</v>
      </c>
      <c r="HZ16" s="13">
        <f t="shared" si="377"/>
        <v>23000</v>
      </c>
      <c r="IA16" s="13">
        <f t="shared" si="377"/>
        <v>54300</v>
      </c>
      <c r="IB16" s="13">
        <f t="shared" si="378"/>
        <v>53987.73000000001</v>
      </c>
      <c r="IC16" s="13">
        <f t="shared" si="378"/>
        <v>50000</v>
      </c>
      <c r="ID16" s="13">
        <f t="shared" si="378"/>
        <v>48275.53</v>
      </c>
      <c r="IE16" s="13">
        <f t="shared" si="378"/>
        <v>48275.53</v>
      </c>
      <c r="IF16" s="13">
        <f t="shared" si="378"/>
        <v>50000</v>
      </c>
      <c r="IG16" s="13">
        <f t="shared" si="378"/>
        <v>50031.65</v>
      </c>
      <c r="IH16" s="13">
        <v>50034.400000000001</v>
      </c>
      <c r="II16" s="13">
        <f>AF16+BJ16+CN16+DR16+EV16+FZ16+HD16</f>
        <v>50800</v>
      </c>
      <c r="IJ16" s="54"/>
    </row>
    <row r="17" spans="1:244" ht="15" customHeight="1" x14ac:dyDescent="0.25">
      <c r="A17" s="5">
        <v>15</v>
      </c>
      <c r="B17" s="8" t="s">
        <v>84</v>
      </c>
      <c r="C17" s="12">
        <f t="shared" ref="C17:D17" si="379">SUM(C18:C20)</f>
        <v>1180.77</v>
      </c>
      <c r="D17" s="12">
        <f t="shared" si="379"/>
        <v>180.77</v>
      </c>
      <c r="E17" s="12">
        <f t="shared" ref="E17:GF17" si="380">SUM(E18:E20)</f>
        <v>207.43</v>
      </c>
      <c r="F17" s="12">
        <f t="shared" si="380"/>
        <v>1111</v>
      </c>
      <c r="G17" s="12">
        <f t="shared" ref="G17" si="381">SUM(G18:G20)</f>
        <v>911</v>
      </c>
      <c r="H17" s="12">
        <f t="shared" si="380"/>
        <v>676.82999999999993</v>
      </c>
      <c r="I17" s="12">
        <f t="shared" si="380"/>
        <v>1264</v>
      </c>
      <c r="J17" s="12">
        <f t="shared" ref="J17" si="382">SUM(J18:J20)</f>
        <v>1264</v>
      </c>
      <c r="K17" s="12">
        <f t="shared" si="380"/>
        <v>499.47</v>
      </c>
      <c r="L17" s="12">
        <f t="shared" ref="L17:M17" si="383">SUM(L18:L20)</f>
        <v>948</v>
      </c>
      <c r="M17" s="12">
        <f t="shared" si="383"/>
        <v>948</v>
      </c>
      <c r="N17" s="12">
        <f>SUM(N18:N20)</f>
        <v>1195.56</v>
      </c>
      <c r="O17" s="12">
        <f t="shared" ref="O17" si="384">SUM(O18:O20)</f>
        <v>933</v>
      </c>
      <c r="P17" s="12">
        <f t="shared" ref="P17:S17" si="385">SUM(P18:P20)</f>
        <v>933</v>
      </c>
      <c r="Q17" s="12">
        <f>SUM(Q18:Q20)</f>
        <v>1315.31</v>
      </c>
      <c r="R17" s="12">
        <f t="shared" ref="R17" si="386">SUM(R18:R20)</f>
        <v>1086.5900000000001</v>
      </c>
      <c r="S17" s="12">
        <f t="shared" si="385"/>
        <v>1122</v>
      </c>
      <c r="T17" s="12">
        <f>SUM(T18:T20)</f>
        <v>604.00999999999988</v>
      </c>
      <c r="U17" s="12">
        <f t="shared" ref="U17" si="387">SUM(U18:U20)</f>
        <v>1257</v>
      </c>
      <c r="V17" s="12">
        <f t="shared" ref="V17:Y17" si="388">SUM(V18:V20)</f>
        <v>1257</v>
      </c>
      <c r="W17" s="12">
        <f t="shared" si="388"/>
        <v>936.88000000000011</v>
      </c>
      <c r="X17" s="12">
        <f t="shared" ref="X17" si="389">SUM(X18:X20)</f>
        <v>1016</v>
      </c>
      <c r="Y17" s="12">
        <f t="shared" si="388"/>
        <v>1016</v>
      </c>
      <c r="Z17" s="12">
        <f t="shared" ref="Z17:AD17" si="390">SUM(Z18:Z20)</f>
        <v>5644.98</v>
      </c>
      <c r="AA17" s="12">
        <f t="shared" si="390"/>
        <v>1300</v>
      </c>
      <c r="AB17" s="12">
        <f t="shared" ref="AB17:AF17" si="391">SUM(AB18:AB20)</f>
        <v>1300</v>
      </c>
      <c r="AC17" s="12">
        <f t="shared" si="390"/>
        <v>584.52</v>
      </c>
      <c r="AD17" s="12">
        <f t="shared" si="390"/>
        <v>960</v>
      </c>
      <c r="AE17" s="12">
        <f t="shared" si="391"/>
        <v>1316.1599999999999</v>
      </c>
      <c r="AF17" s="12">
        <f t="shared" si="391"/>
        <v>1000</v>
      </c>
      <c r="AG17" s="12">
        <f>SUM(AG18:AG20)</f>
        <v>9472.9599999999991</v>
      </c>
      <c r="AH17" s="12">
        <f t="shared" ref="AH17:AL17" si="392">SUM(AH18:AH20)</f>
        <v>1872.96</v>
      </c>
      <c r="AI17" s="12">
        <f t="shared" si="392"/>
        <v>1576.32</v>
      </c>
      <c r="AJ17" s="12">
        <f t="shared" ref="AJ17" si="393">SUM(AJ18:AJ20)</f>
        <v>106500</v>
      </c>
      <c r="AK17" s="12">
        <f t="shared" si="392"/>
        <v>84739.08</v>
      </c>
      <c r="AL17" s="12">
        <f t="shared" si="392"/>
        <v>3158.46</v>
      </c>
      <c r="AM17" s="12">
        <f>SUM(AM18:AM20)</f>
        <v>74452.58</v>
      </c>
      <c r="AN17" s="12">
        <f>SUM(AN18:AN20)</f>
        <v>84115.53</v>
      </c>
      <c r="AO17" s="12">
        <f>SUM(AO18:AO20)</f>
        <v>95126.17</v>
      </c>
      <c r="AP17" s="12">
        <f t="shared" ref="AP17" si="394">SUM(AP18:AP20)</f>
        <v>116084</v>
      </c>
      <c r="AQ17" s="12">
        <f>SUM(AQ18:AQ20)</f>
        <v>184706.21</v>
      </c>
      <c r="AR17" s="12">
        <f t="shared" ref="AR17:AS17" si="395">SUM(AR18:AR20)</f>
        <v>157079.44</v>
      </c>
      <c r="AS17" s="12">
        <f t="shared" si="395"/>
        <v>126760</v>
      </c>
      <c r="AT17" s="12">
        <f t="shared" ref="AT17:AY17" si="396">SUM(AT18:AT20)</f>
        <v>170584.73</v>
      </c>
      <c r="AU17" s="12">
        <f t="shared" si="396"/>
        <v>92257.39</v>
      </c>
      <c r="AV17" s="12">
        <f t="shared" ref="AV17:AW17" si="397">SUM(AV18:AV20)</f>
        <v>55870.75</v>
      </c>
      <c r="AW17" s="12">
        <f t="shared" si="397"/>
        <v>46495.58</v>
      </c>
      <c r="AX17" s="12">
        <f t="shared" si="396"/>
        <v>43278.29</v>
      </c>
      <c r="AY17" s="12">
        <f t="shared" si="396"/>
        <v>66366</v>
      </c>
      <c r="AZ17" s="12">
        <f>SUM(AZ18:AZ20)</f>
        <v>47114.29</v>
      </c>
      <c r="BA17" s="12">
        <f>SUM(BA18:BA20)</f>
        <v>44820.409999999996</v>
      </c>
      <c r="BB17" s="12">
        <f t="shared" ref="BB17" si="398">SUM(BB18:BB20)</f>
        <v>100528</v>
      </c>
      <c r="BC17" s="12">
        <f>SUM(BC18:BC20)</f>
        <v>100528</v>
      </c>
      <c r="BD17" s="12">
        <f t="shared" ref="BD17:BG17" si="399">SUM(BD18:BD20)</f>
        <v>35700.400000000001</v>
      </c>
      <c r="BE17" s="12">
        <f t="shared" ref="BE17" si="400">SUM(BE18:BE20)</f>
        <v>5700</v>
      </c>
      <c r="BF17" s="12">
        <f t="shared" si="399"/>
        <v>5700</v>
      </c>
      <c r="BG17" s="12">
        <f t="shared" si="399"/>
        <v>2221.1000000000004</v>
      </c>
      <c r="BH17" s="12">
        <f t="shared" ref="BH17:BJ17" si="401">SUM(BH18:BH20)</f>
        <v>45304.63</v>
      </c>
      <c r="BI17" s="12">
        <f t="shared" si="401"/>
        <v>90468</v>
      </c>
      <c r="BJ17" s="12">
        <f t="shared" si="401"/>
        <v>65451.92</v>
      </c>
      <c r="BK17" s="12">
        <f>SUM(BK18:BK20)</f>
        <v>5447.99</v>
      </c>
      <c r="BL17" s="12">
        <f>SUM(BL18:BL20)</f>
        <v>847.99</v>
      </c>
      <c r="BM17" s="12">
        <f>SUM(BM18:BM20)</f>
        <v>954.09</v>
      </c>
      <c r="BN17" s="12">
        <f t="shared" ref="BN17" si="402">SUM(BN18:BN20)</f>
        <v>4340</v>
      </c>
      <c r="BO17" s="12">
        <f>SUM(BO18:BO20)</f>
        <v>1040</v>
      </c>
      <c r="BP17" s="12">
        <f>SUM(BP18:BP20)</f>
        <v>1203.2</v>
      </c>
      <c r="BQ17" s="12">
        <f>SUM(BQ18:BQ20)</f>
        <v>36311</v>
      </c>
      <c r="BR17" s="12">
        <f>SUM(BR18:BR20)</f>
        <v>41436.76</v>
      </c>
      <c r="BS17" s="12">
        <f>SUM(BS18:BS20)</f>
        <v>50887.96</v>
      </c>
      <c r="BT17" s="12">
        <f t="shared" ref="BT17" si="403">SUM(BT18:BT20)</f>
        <v>37827</v>
      </c>
      <c r="BU17" s="12">
        <f>SUM(BU18:BU20)</f>
        <v>37827</v>
      </c>
      <c r="BV17" s="12">
        <f t="shared" ref="BV17:BW17" si="404">SUM(BV18:BV20)</f>
        <v>37200.43</v>
      </c>
      <c r="BW17" s="12">
        <f t="shared" si="404"/>
        <v>62202</v>
      </c>
      <c r="BX17" s="12">
        <f t="shared" ref="BX17:CC17" si="405">SUM(BX18:BX20)</f>
        <v>62202</v>
      </c>
      <c r="BY17" s="12">
        <f>SUM(BY18:BY20)</f>
        <v>44328.17</v>
      </c>
      <c r="BZ17" s="12">
        <f t="shared" ref="BZ17" si="406">SUM(BZ18:BZ20)</f>
        <v>2865.05</v>
      </c>
      <c r="CA17" s="12">
        <f>SUM(CA18:CA20)</f>
        <v>2928</v>
      </c>
      <c r="CB17" s="12">
        <f t="shared" si="405"/>
        <v>1073.81</v>
      </c>
      <c r="CC17" s="12">
        <f t="shared" si="405"/>
        <v>3360</v>
      </c>
      <c r="CD17" s="12">
        <f>SUM(CD18:CD20)</f>
        <v>3360</v>
      </c>
      <c r="CE17" s="12">
        <f>SUM(CE18:CE20)</f>
        <v>1665.5700000000002</v>
      </c>
      <c r="CF17" s="12">
        <f t="shared" ref="CF17" si="407">SUM(CF18:CF20)</f>
        <v>44444</v>
      </c>
      <c r="CG17" s="12">
        <f>SUM(CG18:CG20)</f>
        <v>44444</v>
      </c>
      <c r="CH17" s="12">
        <f t="shared" ref="CH17:CL17" si="408">SUM(CH18:CH20)</f>
        <v>8098.58</v>
      </c>
      <c r="CI17" s="12">
        <f t="shared" ref="CI17" si="409">SUM(CI18:CI20)</f>
        <v>2180</v>
      </c>
      <c r="CJ17" s="12">
        <f t="shared" si="408"/>
        <v>2180</v>
      </c>
      <c r="CK17" s="12">
        <f t="shared" si="408"/>
        <v>8859.19</v>
      </c>
      <c r="CL17" s="12">
        <f t="shared" si="408"/>
        <v>45189.86</v>
      </c>
      <c r="CM17" s="12">
        <f t="shared" ref="CM17:CO17" si="410">SUM(CM18:CM20)</f>
        <v>2024.24</v>
      </c>
      <c r="CN17" s="12">
        <f t="shared" si="410"/>
        <v>10234.120000000001</v>
      </c>
      <c r="CO17" s="12">
        <f t="shared" si="410"/>
        <v>236.15</v>
      </c>
      <c r="CP17" s="12">
        <f t="shared" ref="CP17:CT17" si="411">SUM(CP18:CP20)</f>
        <v>36.15</v>
      </c>
      <c r="CQ17" s="12">
        <f t="shared" si="411"/>
        <v>41.5</v>
      </c>
      <c r="CR17" s="12">
        <f t="shared" ref="CR17" si="412">SUM(CR18:CR20)</f>
        <v>123</v>
      </c>
      <c r="CS17" s="12">
        <f t="shared" si="411"/>
        <v>163</v>
      </c>
      <c r="CT17" s="12">
        <f t="shared" si="411"/>
        <v>75.180000000000007</v>
      </c>
      <c r="CU17" s="12">
        <f>SUM(CU18:CU20)</f>
        <v>146</v>
      </c>
      <c r="CV17" s="12">
        <f>SUM(CV18:CV20)</f>
        <v>66</v>
      </c>
      <c r="CW17" s="12">
        <f t="shared" ref="CW17:DW17" si="413">SUM(CW18:CW20)</f>
        <v>55.5</v>
      </c>
      <c r="CX17" s="12">
        <f t="shared" ref="CX17" si="414">SUM(CX18:CX20)</f>
        <v>122</v>
      </c>
      <c r="CY17" s="12">
        <f t="shared" si="413"/>
        <v>122</v>
      </c>
      <c r="CZ17" s="12">
        <f t="shared" ref="CZ17:DA17" si="415">SUM(CZ18:CZ20)</f>
        <v>132.84</v>
      </c>
      <c r="DA17" s="12">
        <f t="shared" si="415"/>
        <v>137</v>
      </c>
      <c r="DB17" s="12">
        <f t="shared" ref="DB17:DG17" si="416">SUM(DB18:DB20)</f>
        <v>137</v>
      </c>
      <c r="DC17" s="12">
        <f t="shared" si="413"/>
        <v>146.13999999999999</v>
      </c>
      <c r="DD17" s="12">
        <f t="shared" ref="DD17" si="417">SUM(DD18:DD20)</f>
        <v>154.07</v>
      </c>
      <c r="DE17" s="12">
        <f t="shared" si="413"/>
        <v>158</v>
      </c>
      <c r="DF17" s="12">
        <f t="shared" si="416"/>
        <v>67.11</v>
      </c>
      <c r="DG17" s="12">
        <f t="shared" si="416"/>
        <v>173</v>
      </c>
      <c r="DH17" s="12">
        <f t="shared" ref="DH17:DP17" si="418">SUM(DH18:DH20)</f>
        <v>173</v>
      </c>
      <c r="DI17" s="12">
        <f t="shared" si="418"/>
        <v>104.1</v>
      </c>
      <c r="DJ17" s="12">
        <f t="shared" ref="DJ17" si="419">SUM(DJ18:DJ20)</f>
        <v>152</v>
      </c>
      <c r="DK17" s="12">
        <f t="shared" si="418"/>
        <v>468</v>
      </c>
      <c r="DL17" s="12">
        <f t="shared" si="418"/>
        <v>1991.17</v>
      </c>
      <c r="DM17" s="12">
        <f t="shared" ref="DM17" si="420">SUM(DM18:DM20)</f>
        <v>550</v>
      </c>
      <c r="DN17" s="12">
        <f t="shared" si="418"/>
        <v>550</v>
      </c>
      <c r="DO17" s="12">
        <f t="shared" si="418"/>
        <v>233.77999999999997</v>
      </c>
      <c r="DP17" s="12">
        <f t="shared" si="418"/>
        <v>344</v>
      </c>
      <c r="DQ17" s="12">
        <f t="shared" ref="DQ17:DS17" si="421">SUM(DQ18:DQ20)</f>
        <v>586.46</v>
      </c>
      <c r="DR17" s="12">
        <f t="shared" si="421"/>
        <v>550</v>
      </c>
      <c r="DS17" s="12">
        <f t="shared" si="421"/>
        <v>2361.5500000000002</v>
      </c>
      <c r="DT17" s="12">
        <f t="shared" si="413"/>
        <v>361.55</v>
      </c>
      <c r="DU17" s="12">
        <f t="shared" si="413"/>
        <v>414.82</v>
      </c>
      <c r="DV17" s="12">
        <f t="shared" ref="DV17" si="422">SUM(DV18:DV20)</f>
        <v>4488</v>
      </c>
      <c r="DW17" s="12">
        <f t="shared" si="413"/>
        <v>988</v>
      </c>
      <c r="DX17" s="12">
        <f t="shared" si="380"/>
        <v>752.03</v>
      </c>
      <c r="DY17" s="12">
        <f>SUM(DY18:DY20)</f>
        <v>1360</v>
      </c>
      <c r="DZ17" s="12">
        <f>SUM(DZ18:DZ20)</f>
        <v>560</v>
      </c>
      <c r="EA17" s="12">
        <f t="shared" ref="EA17:FA17" si="423">SUM(EA18:EA20)</f>
        <v>554.98</v>
      </c>
      <c r="EB17" s="12">
        <f t="shared" ref="EB17:EC17" si="424">SUM(EB18:EB20)</f>
        <v>1370</v>
      </c>
      <c r="EC17" s="12">
        <f t="shared" si="424"/>
        <v>1370</v>
      </c>
      <c r="ED17" s="12">
        <f>SUM(ED18:ED20)</f>
        <v>1328.4099999999999</v>
      </c>
      <c r="EE17" s="12">
        <f>SUM(EE18:EE20)</f>
        <v>1320</v>
      </c>
      <c r="EF17" s="12">
        <f>SUM(EF18:EF20)</f>
        <v>1320</v>
      </c>
      <c r="EG17" s="12">
        <f t="shared" ref="EG17:EI17" si="425">SUM(EG18:EG20)</f>
        <v>1461.46</v>
      </c>
      <c r="EH17" s="12">
        <f t="shared" ref="EH17" si="426">SUM(EH18:EH20)</f>
        <v>1490.6599999999999</v>
      </c>
      <c r="EI17" s="12">
        <f t="shared" si="425"/>
        <v>1530</v>
      </c>
      <c r="EJ17" s="12">
        <f t="shared" ref="EJ17:EK17" si="427">SUM(EJ18:EJ20)</f>
        <v>671.13000000000011</v>
      </c>
      <c r="EK17" s="12">
        <f t="shared" si="427"/>
        <v>43403</v>
      </c>
      <c r="EL17" s="12">
        <f t="shared" ref="EL17:ET17" si="428">SUM(EL18:EL20)</f>
        <v>43426.879999999997</v>
      </c>
      <c r="EM17" s="12">
        <f t="shared" si="428"/>
        <v>42487.88</v>
      </c>
      <c r="EN17" s="12">
        <f t="shared" ref="EN17" si="429">SUM(EN18:EN20)</f>
        <v>34140</v>
      </c>
      <c r="EO17" s="12">
        <f t="shared" si="428"/>
        <v>34140</v>
      </c>
      <c r="EP17" s="12">
        <f t="shared" si="428"/>
        <v>63080.6</v>
      </c>
      <c r="EQ17" s="12">
        <f t="shared" ref="EQ17" si="430">SUM(EQ18:EQ20)</f>
        <v>1996</v>
      </c>
      <c r="ER17" s="12">
        <f t="shared" si="428"/>
        <v>1996</v>
      </c>
      <c r="ES17" s="12">
        <f t="shared" si="428"/>
        <v>467.53</v>
      </c>
      <c r="ET17" s="12">
        <f t="shared" si="428"/>
        <v>46067</v>
      </c>
      <c r="EU17" s="12">
        <f t="shared" ref="EU17:EW17" si="431">SUM(EU18:EU20)</f>
        <v>46188</v>
      </c>
      <c r="EV17" s="12">
        <f t="shared" si="431"/>
        <v>25947.8</v>
      </c>
      <c r="EW17" s="12">
        <f t="shared" si="431"/>
        <v>5469.97</v>
      </c>
      <c r="EX17" s="12">
        <f t="shared" si="423"/>
        <v>20869.97</v>
      </c>
      <c r="EY17" s="12">
        <f t="shared" si="423"/>
        <v>18589.579999999998</v>
      </c>
      <c r="EZ17" s="12">
        <f t="shared" ref="EZ17" si="432">SUM(EZ18:EZ20)</f>
        <v>13067</v>
      </c>
      <c r="FA17" s="12">
        <f t="shared" si="423"/>
        <v>12767</v>
      </c>
      <c r="FB17" s="12">
        <f t="shared" si="380"/>
        <v>8389.69</v>
      </c>
      <c r="FC17" s="12">
        <f>SUM(FC18:FC20)</f>
        <v>15912</v>
      </c>
      <c r="FD17" s="12">
        <f>SUM(FD18:FD20)</f>
        <v>15912</v>
      </c>
      <c r="FE17" s="12">
        <f t="shared" ref="FE17:GE17" si="433">SUM(FE18:FE20)</f>
        <v>6894.53</v>
      </c>
      <c r="FF17" s="12">
        <f t="shared" ref="FF17" si="434">SUM(FF18:FF20)</f>
        <v>12080</v>
      </c>
      <c r="FG17" s="12">
        <f t="shared" si="433"/>
        <v>12080</v>
      </c>
      <c r="FH17" s="12">
        <f t="shared" ref="FH17:FI17" si="435">SUM(FH18:FH20)</f>
        <v>6890.49</v>
      </c>
      <c r="FI17" s="12">
        <f t="shared" si="435"/>
        <v>10764</v>
      </c>
      <c r="FJ17" s="12">
        <f t="shared" ref="FJ17:FO17" si="436">SUM(FJ18:FJ20)</f>
        <v>10764</v>
      </c>
      <c r="FK17" s="12">
        <f t="shared" si="433"/>
        <v>8078.6200000000008</v>
      </c>
      <c r="FL17" s="12">
        <f t="shared" ref="FL17" si="437">SUM(FL18:FL20)</f>
        <v>10326.33</v>
      </c>
      <c r="FM17" s="12">
        <f t="shared" si="433"/>
        <v>10226</v>
      </c>
      <c r="FN17" s="12">
        <f t="shared" si="436"/>
        <v>4946.43</v>
      </c>
      <c r="FO17" s="12">
        <f t="shared" si="436"/>
        <v>55916</v>
      </c>
      <c r="FP17" s="12">
        <f t="shared" ref="FP17:FX17" si="438">SUM(FP18:FP20)</f>
        <v>77853.5</v>
      </c>
      <c r="FQ17" s="12">
        <f t="shared" si="438"/>
        <v>49474.649999999994</v>
      </c>
      <c r="FR17" s="12">
        <f t="shared" ref="FR17" si="439">SUM(FR18:FR20)</f>
        <v>16948</v>
      </c>
      <c r="FS17" s="12">
        <f t="shared" si="438"/>
        <v>16948</v>
      </c>
      <c r="FT17" s="12">
        <f t="shared" si="438"/>
        <v>19305.36</v>
      </c>
      <c r="FU17" s="12">
        <f t="shared" ref="FU17" si="440">SUM(FU18:FU20)</f>
        <v>27800</v>
      </c>
      <c r="FV17" s="12">
        <f t="shared" si="438"/>
        <v>25850</v>
      </c>
      <c r="FW17" s="12">
        <f t="shared" si="438"/>
        <v>4710.28</v>
      </c>
      <c r="FX17" s="12">
        <f t="shared" si="438"/>
        <v>29489</v>
      </c>
      <c r="FY17" s="12">
        <f t="shared" ref="FY17:GA17" si="441">SUM(FY18:FY20)</f>
        <v>39390.39</v>
      </c>
      <c r="FZ17" s="12">
        <f t="shared" si="441"/>
        <v>50922.33</v>
      </c>
      <c r="GA17" s="12">
        <f t="shared" si="441"/>
        <v>0</v>
      </c>
      <c r="GB17" s="12">
        <f t="shared" si="433"/>
        <v>660.5</v>
      </c>
      <c r="GC17" s="12">
        <f t="shared" si="433"/>
        <v>660.5</v>
      </c>
      <c r="GD17" s="12">
        <f t="shared" ref="GD17" si="442">SUM(GD18:GD20)</f>
        <v>500</v>
      </c>
      <c r="GE17" s="12">
        <f t="shared" si="433"/>
        <v>1000</v>
      </c>
      <c r="GF17" s="12">
        <f t="shared" si="380"/>
        <v>705.2</v>
      </c>
      <c r="GG17" s="12">
        <f>SUM(GG18:GG20)</f>
        <v>500</v>
      </c>
      <c r="GH17" s="12">
        <f>SUM(GH18:GH20)</f>
        <v>2000</v>
      </c>
      <c r="GI17" s="12">
        <f t="shared" ref="GI17:GQ17" si="443">SUM(GI18:GI20)</f>
        <v>1591.47</v>
      </c>
      <c r="GJ17" s="12">
        <f t="shared" ref="GJ17" si="444">SUM(GJ18:GJ20)</f>
        <v>2000</v>
      </c>
      <c r="GK17" s="12">
        <f t="shared" si="443"/>
        <v>2000</v>
      </c>
      <c r="GL17" s="12">
        <f t="shared" ref="GL17:GM17" si="445">SUM(GL18:GL20)</f>
        <v>0</v>
      </c>
      <c r="GM17" s="12">
        <f t="shared" si="445"/>
        <v>1500</v>
      </c>
      <c r="GN17" s="12">
        <f t="shared" ref="GN17:GS17" si="446">SUM(GN18:GN20)</f>
        <v>1500</v>
      </c>
      <c r="GO17" s="12">
        <f t="shared" si="443"/>
        <v>39542.720000000001</v>
      </c>
      <c r="GP17" s="12">
        <f t="shared" ref="GP17" si="447">SUM(GP18:GP20)</f>
        <v>3606.56</v>
      </c>
      <c r="GQ17" s="12">
        <f t="shared" si="443"/>
        <v>1920</v>
      </c>
      <c r="GR17" s="12">
        <f t="shared" si="446"/>
        <v>17.27</v>
      </c>
      <c r="GS17" s="12">
        <f t="shared" si="446"/>
        <v>0</v>
      </c>
      <c r="GT17" s="12">
        <f t="shared" ref="GT17:HM17" si="448">SUM(GT18:GT20)</f>
        <v>45159.79</v>
      </c>
      <c r="GU17" s="12">
        <f t="shared" si="448"/>
        <v>46832.450000000004</v>
      </c>
      <c r="GV17" s="12">
        <f t="shared" ref="GV17" si="449">SUM(GV18:GV20)</f>
        <v>0</v>
      </c>
      <c r="GW17" s="12">
        <f t="shared" si="448"/>
        <v>1500</v>
      </c>
      <c r="GX17" s="12">
        <f t="shared" si="448"/>
        <v>276.08000000000004</v>
      </c>
      <c r="GY17" s="12">
        <f t="shared" ref="GY17" si="450">SUM(GY18:GY20)</f>
        <v>2085050.3</v>
      </c>
      <c r="GZ17" s="12">
        <f t="shared" si="448"/>
        <v>56754.92</v>
      </c>
      <c r="HA17" s="12">
        <f t="shared" si="448"/>
        <v>44619.53</v>
      </c>
      <c r="HB17" s="12">
        <f t="shared" ref="HB17:HD17" si="451">SUM(HB18:HB20)</f>
        <v>0</v>
      </c>
      <c r="HC17" s="12">
        <f t="shared" si="451"/>
        <v>0</v>
      </c>
      <c r="HD17" s="12">
        <f t="shared" si="451"/>
        <v>0</v>
      </c>
      <c r="HE17" s="12">
        <f t="shared" si="448"/>
        <v>24169.39</v>
      </c>
      <c r="HF17" s="12">
        <f t="shared" ref="HF17" si="452">SUM(HF18:HF20)</f>
        <v>24829.89</v>
      </c>
      <c r="HG17" s="12">
        <f t="shared" si="448"/>
        <v>22444.239999999998</v>
      </c>
      <c r="HH17" s="12">
        <f t="shared" si="448"/>
        <v>130129</v>
      </c>
      <c r="HI17" s="12">
        <f t="shared" ref="HI17" si="453">SUM(HI18:HI20)</f>
        <v>101608.08</v>
      </c>
      <c r="HJ17" s="12">
        <f t="shared" si="448"/>
        <v>14960.59</v>
      </c>
      <c r="HK17" s="12">
        <f t="shared" si="448"/>
        <v>129945.58</v>
      </c>
      <c r="HL17" s="12">
        <f t="shared" ref="HL17" si="454">SUM(HL18:HL20)</f>
        <v>145354.29</v>
      </c>
      <c r="HM17" s="12">
        <f t="shared" si="448"/>
        <v>155610.07999999999</v>
      </c>
      <c r="HN17" s="12">
        <f t="shared" ref="HN17:HO17" si="455">SUM(HN18:HN20)</f>
        <v>170431</v>
      </c>
      <c r="HO17" s="12">
        <f t="shared" si="455"/>
        <v>239053.21</v>
      </c>
      <c r="HP17" s="12">
        <f t="shared" ref="HP17:HX17" si="456">SUM(HP18:HP20)</f>
        <v>203827.17</v>
      </c>
      <c r="HQ17" s="12">
        <f t="shared" si="456"/>
        <v>203616</v>
      </c>
      <c r="HR17" s="12">
        <f t="shared" ref="HR17" si="457">SUM(HR18:HR20)</f>
        <v>247440.73</v>
      </c>
      <c r="HS17" s="12">
        <f t="shared" si="456"/>
        <v>187129.81</v>
      </c>
      <c r="HT17" s="12">
        <f t="shared" ref="HT17:HW17" si="458">SUM(HT18:HT20)</f>
        <v>75400.009999999995</v>
      </c>
      <c r="HU17" s="12">
        <f t="shared" ref="HU17" si="459">SUM(HU18:HU20)</f>
        <v>64379.58</v>
      </c>
      <c r="HV17" s="12">
        <f t="shared" si="458"/>
        <v>50658.049999999996</v>
      </c>
      <c r="HW17" s="12">
        <f t="shared" si="458"/>
        <v>170475</v>
      </c>
      <c r="HX17" s="12">
        <f t="shared" si="456"/>
        <v>218344.46</v>
      </c>
      <c r="HY17" s="12">
        <f t="shared" ref="HY17:IA17" si="460">SUM(HY18:HY20)</f>
        <v>186321.94</v>
      </c>
      <c r="HZ17" s="12">
        <f t="shared" ref="HZ17" si="461">SUM(HZ18:HZ20)</f>
        <v>197228</v>
      </c>
      <c r="IA17" s="12">
        <f t="shared" si="460"/>
        <v>199044</v>
      </c>
      <c r="IB17" s="12">
        <f t="shared" ref="IB17:ID17" si="462">SUM(IB18:IB20)</f>
        <v>134097.17000000001</v>
      </c>
      <c r="IC17" s="12">
        <f t="shared" ref="IC17" si="463">SUM(IC18:IC20)</f>
        <v>2124576.2999999998</v>
      </c>
      <c r="ID17" s="12">
        <f t="shared" si="462"/>
        <v>94330.92</v>
      </c>
      <c r="IE17" s="12">
        <f t="shared" ref="IE17:IG17" si="464">SUM(IE18:IE20)</f>
        <v>61695.93</v>
      </c>
      <c r="IF17" s="12">
        <f t="shared" ref="IF17:II17" si="465">SUM(IF18:IF20)</f>
        <v>167354.49</v>
      </c>
      <c r="IG17" s="12">
        <f t="shared" si="464"/>
        <v>179973.25</v>
      </c>
      <c r="IH17" s="12">
        <f t="shared" ref="IH17" si="466">SUM(IH18:IH20)</f>
        <v>206135.78</v>
      </c>
      <c r="II17" s="12">
        <f t="shared" si="465"/>
        <v>154106.16999999998</v>
      </c>
      <c r="IJ17" s="54"/>
    </row>
    <row r="18" spans="1:244" x14ac:dyDescent="0.25">
      <c r="A18" s="5">
        <v>1501</v>
      </c>
      <c r="B18" s="9" t="s">
        <v>7</v>
      </c>
      <c r="C18" s="13">
        <v>180.77</v>
      </c>
      <c r="D18" s="13">
        <v>180.77</v>
      </c>
      <c r="E18" s="13">
        <v>207.43</v>
      </c>
      <c r="F18" s="13">
        <v>189</v>
      </c>
      <c r="G18" s="13">
        <v>489</v>
      </c>
      <c r="H18" s="13">
        <v>273.8</v>
      </c>
      <c r="I18" s="13">
        <v>544</v>
      </c>
      <c r="J18" s="13">
        <v>544</v>
      </c>
      <c r="K18" s="13">
        <v>299.07</v>
      </c>
      <c r="L18" s="13">
        <v>300</v>
      </c>
      <c r="M18" s="13">
        <v>300</v>
      </c>
      <c r="N18" s="13">
        <v>413.63</v>
      </c>
      <c r="O18" s="13">
        <v>312</v>
      </c>
      <c r="P18" s="13">
        <v>312</v>
      </c>
      <c r="Q18" s="13">
        <v>558.08000000000004</v>
      </c>
      <c r="R18" s="13">
        <v>312</v>
      </c>
      <c r="S18" s="13">
        <v>312</v>
      </c>
      <c r="T18" s="13">
        <v>552.30999999999995</v>
      </c>
      <c r="U18" s="13">
        <v>312</v>
      </c>
      <c r="V18" s="13">
        <v>312</v>
      </c>
      <c r="W18" s="13">
        <v>128.76</v>
      </c>
      <c r="X18" s="13">
        <v>260</v>
      </c>
      <c r="Y18" s="13">
        <v>260</v>
      </c>
      <c r="Z18" s="13">
        <v>155.15</v>
      </c>
      <c r="AA18" s="13">
        <v>300</v>
      </c>
      <c r="AB18" s="13">
        <v>300</v>
      </c>
      <c r="AC18" s="13">
        <v>215.57</v>
      </c>
      <c r="AD18" s="13">
        <v>100</v>
      </c>
      <c r="AE18" s="13">
        <v>300</v>
      </c>
      <c r="AF18" s="13">
        <v>109</v>
      </c>
      <c r="AG18" s="13">
        <v>1872.96</v>
      </c>
      <c r="AH18" s="13">
        <v>1872.96</v>
      </c>
      <c r="AI18" s="13">
        <v>1576.32</v>
      </c>
      <c r="AJ18" s="13">
        <v>2200</v>
      </c>
      <c r="AK18" s="13">
        <v>1500</v>
      </c>
      <c r="AL18" s="13">
        <v>1277.68</v>
      </c>
      <c r="AM18" s="13">
        <v>1972</v>
      </c>
      <c r="AN18" s="13">
        <v>1972</v>
      </c>
      <c r="AO18" s="13">
        <v>1395.71</v>
      </c>
      <c r="AP18" s="13">
        <v>2300</v>
      </c>
      <c r="AQ18" s="13">
        <v>2300</v>
      </c>
      <c r="AR18" s="13">
        <v>1930.31</v>
      </c>
      <c r="AS18" s="13">
        <v>2256</v>
      </c>
      <c r="AT18" s="13">
        <v>2256</v>
      </c>
      <c r="AU18" s="13">
        <v>2604.41</v>
      </c>
      <c r="AV18" s="13">
        <v>2256</v>
      </c>
      <c r="AW18" s="13">
        <v>2256</v>
      </c>
      <c r="AX18" s="13">
        <v>2577.4499999999998</v>
      </c>
      <c r="AY18" s="13">
        <v>2256</v>
      </c>
      <c r="AZ18" s="13">
        <v>2256</v>
      </c>
      <c r="BA18" s="13">
        <v>600.88</v>
      </c>
      <c r="BB18" s="13">
        <v>2000</v>
      </c>
      <c r="BC18" s="13">
        <v>2000</v>
      </c>
      <c r="BD18" s="13">
        <v>592.55999999999995</v>
      </c>
      <c r="BE18" s="13">
        <v>2130</v>
      </c>
      <c r="BF18" s="13">
        <v>2130</v>
      </c>
      <c r="BG18" s="13">
        <v>819.1</v>
      </c>
      <c r="BH18" s="13">
        <v>200</v>
      </c>
      <c r="BI18" s="13">
        <v>1000</v>
      </c>
      <c r="BJ18" s="13">
        <v>141</v>
      </c>
      <c r="BK18" s="13">
        <v>847.99</v>
      </c>
      <c r="BL18" s="13">
        <v>847.99</v>
      </c>
      <c r="BM18" s="13">
        <v>954.09</v>
      </c>
      <c r="BN18" s="13">
        <v>2700</v>
      </c>
      <c r="BO18" s="13">
        <v>600</v>
      </c>
      <c r="BP18" s="13">
        <v>486.71</v>
      </c>
      <c r="BQ18" s="13">
        <v>1906</v>
      </c>
      <c r="BR18" s="13">
        <v>1906</v>
      </c>
      <c r="BS18" s="13">
        <v>531.70000000000005</v>
      </c>
      <c r="BT18" s="13">
        <v>1600</v>
      </c>
      <c r="BU18" s="13">
        <v>1600</v>
      </c>
      <c r="BV18" s="13">
        <v>735.35</v>
      </c>
      <c r="BW18" s="13">
        <v>1588</v>
      </c>
      <c r="BX18" s="13">
        <v>1588</v>
      </c>
      <c r="BY18" s="13">
        <v>1236.05</v>
      </c>
      <c r="BZ18" s="13">
        <v>1488</v>
      </c>
      <c r="CA18" s="13">
        <v>1488</v>
      </c>
      <c r="CB18" s="13">
        <v>981.9</v>
      </c>
      <c r="CC18" s="13">
        <v>1680</v>
      </c>
      <c r="CD18" s="13">
        <v>1680</v>
      </c>
      <c r="CE18" s="13">
        <v>228.9</v>
      </c>
      <c r="CF18" s="13">
        <v>1100</v>
      </c>
      <c r="CG18" s="13">
        <v>1100</v>
      </c>
      <c r="CH18" s="13">
        <v>225.74</v>
      </c>
      <c r="CI18" s="13">
        <v>770</v>
      </c>
      <c r="CJ18" s="13">
        <v>770</v>
      </c>
      <c r="CK18" s="13">
        <v>423.96</v>
      </c>
      <c r="CL18" s="13">
        <v>200</v>
      </c>
      <c r="CM18" s="13">
        <v>500</v>
      </c>
      <c r="CN18" s="13">
        <v>213</v>
      </c>
      <c r="CO18" s="13">
        <v>36.15</v>
      </c>
      <c r="CP18" s="13">
        <v>36.15</v>
      </c>
      <c r="CQ18" s="13">
        <v>41.5</v>
      </c>
      <c r="CR18" s="13">
        <v>21</v>
      </c>
      <c r="CS18" s="13">
        <v>61</v>
      </c>
      <c r="CT18" s="13">
        <v>30.4</v>
      </c>
      <c r="CU18" s="13">
        <v>66</v>
      </c>
      <c r="CV18" s="13">
        <v>66</v>
      </c>
      <c r="CW18" s="13">
        <v>33.229999999999997</v>
      </c>
      <c r="CX18" s="13">
        <v>50</v>
      </c>
      <c r="CY18" s="13">
        <v>50</v>
      </c>
      <c r="CZ18" s="13">
        <v>45.96</v>
      </c>
      <c r="DA18" s="13">
        <v>68</v>
      </c>
      <c r="DB18" s="13">
        <v>68</v>
      </c>
      <c r="DC18" s="13">
        <v>62.01</v>
      </c>
      <c r="DD18" s="13">
        <v>68</v>
      </c>
      <c r="DE18" s="13">
        <v>68</v>
      </c>
      <c r="DF18" s="13">
        <v>61.37</v>
      </c>
      <c r="DG18" s="13">
        <v>68</v>
      </c>
      <c r="DH18" s="13">
        <v>68</v>
      </c>
      <c r="DI18" s="13">
        <v>14.3</v>
      </c>
      <c r="DJ18" s="13">
        <v>68</v>
      </c>
      <c r="DK18" s="13">
        <v>68</v>
      </c>
      <c r="DL18" s="13">
        <v>28.22</v>
      </c>
      <c r="DM18" s="13">
        <v>150</v>
      </c>
      <c r="DN18" s="13">
        <v>150</v>
      </c>
      <c r="DO18" s="13">
        <v>86.21</v>
      </c>
      <c r="DP18" s="13">
        <v>0</v>
      </c>
      <c r="DQ18" s="13">
        <v>180</v>
      </c>
      <c r="DR18" s="13">
        <v>154</v>
      </c>
      <c r="DS18" s="13">
        <v>361.55</v>
      </c>
      <c r="DT18" s="13">
        <v>361.55</v>
      </c>
      <c r="DU18" s="13">
        <v>414.82</v>
      </c>
      <c r="DV18" s="13">
        <v>3463</v>
      </c>
      <c r="DW18" s="13">
        <v>463</v>
      </c>
      <c r="DX18" s="13">
        <v>304.22000000000003</v>
      </c>
      <c r="DY18" s="13">
        <v>560</v>
      </c>
      <c r="DZ18" s="13">
        <v>560</v>
      </c>
      <c r="EA18" s="13">
        <v>332.32</v>
      </c>
      <c r="EB18" s="13">
        <v>650</v>
      </c>
      <c r="EC18" s="13">
        <v>650</v>
      </c>
      <c r="ED18" s="13">
        <v>459.61</v>
      </c>
      <c r="EE18" s="13">
        <v>630</v>
      </c>
      <c r="EF18" s="13">
        <v>630</v>
      </c>
      <c r="EG18" s="13">
        <v>620.11</v>
      </c>
      <c r="EH18" s="13">
        <v>630</v>
      </c>
      <c r="EI18" s="13">
        <v>630</v>
      </c>
      <c r="EJ18" s="13">
        <v>613.69000000000005</v>
      </c>
      <c r="EK18" s="13">
        <v>930</v>
      </c>
      <c r="EL18" s="13">
        <v>930</v>
      </c>
      <c r="EM18" s="13">
        <v>143.07</v>
      </c>
      <c r="EN18" s="13">
        <v>1000</v>
      </c>
      <c r="EO18" s="13">
        <v>1000</v>
      </c>
      <c r="EP18" s="13">
        <v>141.09</v>
      </c>
      <c r="EQ18" s="13">
        <v>1244</v>
      </c>
      <c r="ER18" s="13">
        <v>1244</v>
      </c>
      <c r="ES18" s="13">
        <v>172.38</v>
      </c>
      <c r="ET18" s="13">
        <v>3000</v>
      </c>
      <c r="EU18" s="13">
        <v>3000</v>
      </c>
      <c r="EV18" s="13">
        <v>4459</v>
      </c>
      <c r="EW18" s="13">
        <v>869.97</v>
      </c>
      <c r="EX18" s="13">
        <v>869.97</v>
      </c>
      <c r="EY18" s="13">
        <v>954.03</v>
      </c>
      <c r="EZ18" s="13">
        <v>1062</v>
      </c>
      <c r="FA18" s="13">
        <v>762</v>
      </c>
      <c r="FB18" s="13">
        <v>669.24</v>
      </c>
      <c r="FC18" s="13">
        <v>652</v>
      </c>
      <c r="FD18" s="13">
        <v>652</v>
      </c>
      <c r="FE18" s="13">
        <v>731.03</v>
      </c>
      <c r="FF18" s="13">
        <v>700</v>
      </c>
      <c r="FG18" s="13">
        <v>700</v>
      </c>
      <c r="FH18" s="13">
        <v>1011.11</v>
      </c>
      <c r="FI18" s="13">
        <v>646</v>
      </c>
      <c r="FJ18" s="13">
        <v>646</v>
      </c>
      <c r="FK18" s="13">
        <v>1364.24</v>
      </c>
      <c r="FL18" s="13">
        <v>646</v>
      </c>
      <c r="FM18" s="13">
        <v>646</v>
      </c>
      <c r="FN18" s="13">
        <v>1350.05</v>
      </c>
      <c r="FO18" s="13">
        <v>646</v>
      </c>
      <c r="FP18" s="13">
        <v>646</v>
      </c>
      <c r="FQ18" s="13">
        <v>314.74</v>
      </c>
      <c r="FR18" s="13">
        <v>500</v>
      </c>
      <c r="FS18" s="13">
        <v>500</v>
      </c>
      <c r="FT18" s="13">
        <v>268.07</v>
      </c>
      <c r="FU18" s="13">
        <v>850</v>
      </c>
      <c r="FV18" s="13">
        <v>850</v>
      </c>
      <c r="FW18" s="13">
        <v>538.9</v>
      </c>
      <c r="FX18" s="13">
        <v>100</v>
      </c>
      <c r="FY18" s="13">
        <v>1000</v>
      </c>
      <c r="FZ18" s="13">
        <v>124</v>
      </c>
      <c r="GA18" s="13">
        <v>0</v>
      </c>
      <c r="GB18" s="13">
        <v>498.5</v>
      </c>
      <c r="GC18" s="13">
        <v>498.5</v>
      </c>
      <c r="GD18" s="13">
        <v>500</v>
      </c>
      <c r="GE18" s="13">
        <v>0</v>
      </c>
      <c r="GF18" s="13">
        <v>0</v>
      </c>
      <c r="GG18" s="13">
        <v>0</v>
      </c>
      <c r="GH18" s="13">
        <v>0</v>
      </c>
      <c r="GI18" s="13">
        <v>0</v>
      </c>
      <c r="GJ18" s="13">
        <v>0</v>
      </c>
      <c r="GK18" s="13">
        <v>0</v>
      </c>
      <c r="GL18" s="13">
        <v>0</v>
      </c>
      <c r="GM18" s="13">
        <v>0</v>
      </c>
      <c r="GN18" s="13">
        <v>0</v>
      </c>
      <c r="GO18" s="13">
        <v>0</v>
      </c>
      <c r="GP18" s="13">
        <v>0</v>
      </c>
      <c r="GQ18" s="13">
        <v>20</v>
      </c>
      <c r="GR18" s="13">
        <v>17.27</v>
      </c>
      <c r="GS18" s="13">
        <v>0</v>
      </c>
      <c r="GT18" s="13">
        <v>0</v>
      </c>
      <c r="GU18" s="13">
        <v>0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3">
        <v>0</v>
      </c>
      <c r="HE18" s="13">
        <f t="shared" ref="HE18:HN20" si="467">C18+BK18+AG18+CO18+DS18+EW18+GA18</f>
        <v>4169.3900000000003</v>
      </c>
      <c r="HF18" s="13">
        <f t="shared" si="467"/>
        <v>4667.8900000000003</v>
      </c>
      <c r="HG18" s="13">
        <f t="shared" si="467"/>
        <v>4646.6900000000005</v>
      </c>
      <c r="HH18" s="13">
        <f t="shared" si="467"/>
        <v>10135</v>
      </c>
      <c r="HI18" s="13">
        <f t="shared" si="467"/>
        <v>3875</v>
      </c>
      <c r="HJ18" s="13">
        <f t="shared" si="467"/>
        <v>3042.05</v>
      </c>
      <c r="HK18" s="13">
        <f t="shared" si="467"/>
        <v>5700</v>
      </c>
      <c r="HL18" s="13">
        <f t="shared" si="467"/>
        <v>5700</v>
      </c>
      <c r="HM18" s="13">
        <f t="shared" si="467"/>
        <v>3323.0600000000004</v>
      </c>
      <c r="HN18" s="13">
        <f t="shared" si="467"/>
        <v>5600</v>
      </c>
      <c r="HO18" s="13">
        <f t="shared" ref="HO18:HX20" si="468">M18+BU18+AQ18+CY18+EC18+FG18+GK18</f>
        <v>5600</v>
      </c>
      <c r="HP18" s="13">
        <f t="shared" si="468"/>
        <v>4595.97</v>
      </c>
      <c r="HQ18" s="13">
        <f t="shared" si="468"/>
        <v>5500</v>
      </c>
      <c r="HR18" s="13">
        <f t="shared" si="468"/>
        <v>5500</v>
      </c>
      <c r="HS18" s="13">
        <f t="shared" si="468"/>
        <v>6444.9</v>
      </c>
      <c r="HT18" s="13">
        <f t="shared" si="468"/>
        <v>5400</v>
      </c>
      <c r="HU18" s="13">
        <f t="shared" si="468"/>
        <v>5420</v>
      </c>
      <c r="HV18" s="13">
        <f t="shared" si="468"/>
        <v>6154.04</v>
      </c>
      <c r="HW18" s="13">
        <f t="shared" si="468"/>
        <v>5892</v>
      </c>
      <c r="HX18" s="13">
        <f t="shared" si="468"/>
        <v>5892</v>
      </c>
      <c r="HY18" s="13">
        <f t="shared" ref="HY18:IA20" si="469">W18+CE18+BA18+DI18+EM18+FQ18+GU18</f>
        <v>1430.6499999999999</v>
      </c>
      <c r="HZ18" s="13">
        <f t="shared" si="469"/>
        <v>4928</v>
      </c>
      <c r="IA18" s="13">
        <f t="shared" si="469"/>
        <v>4928</v>
      </c>
      <c r="IB18" s="13">
        <f t="shared" ref="IB18:IH20" si="470">Z18+BD18+CH18+DL18+EP18+FT18+GX18</f>
        <v>1410.83</v>
      </c>
      <c r="IC18" s="13">
        <f t="shared" si="470"/>
        <v>5444</v>
      </c>
      <c r="ID18" s="13">
        <f t="shared" si="470"/>
        <v>5444</v>
      </c>
      <c r="IE18" s="13">
        <f t="shared" si="470"/>
        <v>2256.1200000000003</v>
      </c>
      <c r="IF18" s="13">
        <f t="shared" si="470"/>
        <v>3600</v>
      </c>
      <c r="IG18" s="13">
        <f t="shared" si="470"/>
        <v>5980</v>
      </c>
      <c r="IH18" s="13">
        <v>4179.0600000000004</v>
      </c>
      <c r="II18" s="13">
        <f>AF18+BJ18+CN18+DR18+EV18+FZ18+HD18</f>
        <v>5200</v>
      </c>
      <c r="IJ18" s="54"/>
    </row>
    <row r="19" spans="1:244" x14ac:dyDescent="0.25">
      <c r="A19" s="5">
        <v>1502</v>
      </c>
      <c r="B19" s="9" t="s">
        <v>251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31.48</v>
      </c>
      <c r="R19" s="13">
        <v>0</v>
      </c>
      <c r="S19" s="13">
        <v>0</v>
      </c>
      <c r="T19" s="13">
        <v>34.4</v>
      </c>
      <c r="U19" s="13">
        <v>0</v>
      </c>
      <c r="V19" s="13">
        <v>0</v>
      </c>
      <c r="W19" s="13">
        <v>30.92</v>
      </c>
      <c r="X19" s="13">
        <v>0</v>
      </c>
      <c r="Y19" s="13">
        <v>0</v>
      </c>
      <c r="Z19" s="13">
        <v>4562.5</v>
      </c>
      <c r="AA19" s="13">
        <v>0</v>
      </c>
      <c r="AB19" s="13">
        <v>0</v>
      </c>
      <c r="AC19" s="13">
        <v>99.66</v>
      </c>
      <c r="AD19" s="13">
        <v>0</v>
      </c>
      <c r="AE19" s="13">
        <v>156.16</v>
      </c>
      <c r="AF19" s="13">
        <v>0</v>
      </c>
      <c r="AG19" s="13">
        <v>0</v>
      </c>
      <c r="AH19" s="13">
        <v>0</v>
      </c>
      <c r="AI19" s="13">
        <v>0</v>
      </c>
      <c r="AJ19" s="13">
        <v>100000</v>
      </c>
      <c r="AK19" s="13">
        <v>81939.08</v>
      </c>
      <c r="AL19" s="13">
        <v>0</v>
      </c>
      <c r="AM19" s="13">
        <v>69120.58</v>
      </c>
      <c r="AN19" s="13">
        <v>82143.53</v>
      </c>
      <c r="AO19" s="13">
        <v>92795.28</v>
      </c>
      <c r="AP19" s="13">
        <v>110760</v>
      </c>
      <c r="AQ19" s="13">
        <v>179382.21</v>
      </c>
      <c r="AR19" s="13">
        <v>151500.16</v>
      </c>
      <c r="AS19" s="13">
        <v>121606</v>
      </c>
      <c r="AT19" s="13">
        <v>165430.73000000001</v>
      </c>
      <c r="AU19" s="13">
        <v>86266.19</v>
      </c>
      <c r="AV19" s="13">
        <v>50000</v>
      </c>
      <c r="AW19" s="13">
        <v>40459.58</v>
      </c>
      <c r="AX19" s="13">
        <v>40620.120000000003</v>
      </c>
      <c r="AY19" s="13">
        <v>59700</v>
      </c>
      <c r="AZ19" s="13">
        <v>40448.29</v>
      </c>
      <c r="BA19" s="13">
        <v>40592.58</v>
      </c>
      <c r="BB19" s="13">
        <v>95000</v>
      </c>
      <c r="BC19" s="13">
        <v>95000</v>
      </c>
      <c r="BD19" s="13">
        <v>31192.5</v>
      </c>
      <c r="BE19" s="13">
        <v>0</v>
      </c>
      <c r="BF19" s="13">
        <v>0</v>
      </c>
      <c r="BG19" s="13">
        <v>378.72</v>
      </c>
      <c r="BH19" s="13">
        <v>41836.629999999997</v>
      </c>
      <c r="BI19" s="13">
        <v>86200</v>
      </c>
      <c r="BJ19" s="13">
        <v>61251.92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33125</v>
      </c>
      <c r="BR19" s="13">
        <v>38250.76</v>
      </c>
      <c r="BS19" s="13">
        <v>50000</v>
      </c>
      <c r="BT19" s="13">
        <v>35075</v>
      </c>
      <c r="BU19" s="13">
        <v>35075</v>
      </c>
      <c r="BV19" s="13">
        <v>35075</v>
      </c>
      <c r="BW19" s="13">
        <v>59510</v>
      </c>
      <c r="BX19" s="13">
        <v>59510</v>
      </c>
      <c r="BY19" s="13">
        <v>41801.919999999998</v>
      </c>
      <c r="BZ19" s="13">
        <v>0</v>
      </c>
      <c r="CA19" s="13">
        <v>0</v>
      </c>
      <c r="CB19" s="13">
        <v>61.16</v>
      </c>
      <c r="CC19" s="13">
        <v>0</v>
      </c>
      <c r="CD19" s="13">
        <v>0</v>
      </c>
      <c r="CE19" s="13">
        <v>54.97</v>
      </c>
      <c r="CF19" s="13">
        <v>42000</v>
      </c>
      <c r="CG19" s="13">
        <v>42000</v>
      </c>
      <c r="CH19" s="13">
        <v>6636.4</v>
      </c>
      <c r="CI19" s="13">
        <v>0</v>
      </c>
      <c r="CJ19" s="13">
        <v>0</v>
      </c>
      <c r="CK19" s="13">
        <v>8031.3</v>
      </c>
      <c r="CL19" s="13">
        <v>43699.86</v>
      </c>
      <c r="CM19" s="13">
        <v>234.24</v>
      </c>
      <c r="CN19" s="13">
        <v>8734.1200000000008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3.5</v>
      </c>
      <c r="DD19" s="13">
        <v>0</v>
      </c>
      <c r="DE19" s="13">
        <v>0</v>
      </c>
      <c r="DF19" s="13">
        <v>3.82</v>
      </c>
      <c r="DG19" s="13">
        <v>0</v>
      </c>
      <c r="DH19" s="13">
        <v>0</v>
      </c>
      <c r="DI19" s="13">
        <v>3.44</v>
      </c>
      <c r="DJ19" s="13">
        <v>0</v>
      </c>
      <c r="DK19" s="13">
        <v>0</v>
      </c>
      <c r="DL19" s="13">
        <v>829.56</v>
      </c>
      <c r="DM19" s="13">
        <v>0</v>
      </c>
      <c r="DN19" s="13">
        <v>0</v>
      </c>
      <c r="DO19" s="13">
        <v>39.86</v>
      </c>
      <c r="DP19" s="13">
        <v>0</v>
      </c>
      <c r="DQ19" s="13">
        <v>62.46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34.979999999999997</v>
      </c>
      <c r="EH19" s="13">
        <v>0</v>
      </c>
      <c r="EI19" s="13">
        <v>0</v>
      </c>
      <c r="EJ19" s="13">
        <v>38.22</v>
      </c>
      <c r="EK19" s="13">
        <v>41423</v>
      </c>
      <c r="EL19" s="13">
        <v>41446.879999999997</v>
      </c>
      <c r="EM19" s="13">
        <v>41481.24</v>
      </c>
      <c r="EN19" s="13">
        <v>32300</v>
      </c>
      <c r="EO19" s="13">
        <v>32300</v>
      </c>
      <c r="EP19" s="13">
        <v>62115.23</v>
      </c>
      <c r="EQ19" s="13">
        <v>0</v>
      </c>
      <c r="ER19" s="13">
        <v>0</v>
      </c>
      <c r="ES19" s="13">
        <v>79.73</v>
      </c>
      <c r="ET19" s="13">
        <v>42379</v>
      </c>
      <c r="EU19" s="13">
        <v>42500</v>
      </c>
      <c r="EV19" s="13">
        <v>20597.8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76.95</v>
      </c>
      <c r="FL19" s="13">
        <v>0</v>
      </c>
      <c r="FM19" s="13">
        <v>0</v>
      </c>
      <c r="FN19" s="13">
        <v>84.09</v>
      </c>
      <c r="FO19" s="13">
        <v>40460</v>
      </c>
      <c r="FP19" s="13">
        <v>35833.5</v>
      </c>
      <c r="FQ19" s="13">
        <v>35909.07</v>
      </c>
      <c r="FR19" s="13">
        <v>0</v>
      </c>
      <c r="FS19" s="13">
        <v>0</v>
      </c>
      <c r="FT19" s="13">
        <v>7880.72</v>
      </c>
      <c r="FU19" s="13">
        <v>0</v>
      </c>
      <c r="FV19" s="13">
        <v>0</v>
      </c>
      <c r="FW19" s="13">
        <v>249.16</v>
      </c>
      <c r="FX19" s="13">
        <v>0</v>
      </c>
      <c r="FY19" s="13">
        <v>390.39</v>
      </c>
      <c r="FZ19" s="13">
        <v>42122.33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39542.720000000001</v>
      </c>
      <c r="GP19" s="13">
        <v>0</v>
      </c>
      <c r="GQ19" s="13">
        <v>0</v>
      </c>
      <c r="GR19" s="13">
        <v>0</v>
      </c>
      <c r="GS19" s="13">
        <v>0</v>
      </c>
      <c r="GT19" s="13">
        <v>45159.79</v>
      </c>
      <c r="GU19" s="13">
        <v>45159.79</v>
      </c>
      <c r="GV19" s="13">
        <v>0</v>
      </c>
      <c r="GW19" s="13">
        <v>0</v>
      </c>
      <c r="GX19" s="13">
        <v>9.92</v>
      </c>
      <c r="GY19" s="13">
        <v>2085050.3</v>
      </c>
      <c r="GZ19" s="13">
        <v>56754.92</v>
      </c>
      <c r="HA19" s="13">
        <v>44619.53</v>
      </c>
      <c r="HB19" s="13">
        <v>0</v>
      </c>
      <c r="HC19" s="13">
        <v>0</v>
      </c>
      <c r="HD19" s="13">
        <v>0</v>
      </c>
      <c r="HE19" s="13">
        <f t="shared" si="467"/>
        <v>0</v>
      </c>
      <c r="HF19" s="13">
        <f t="shared" si="467"/>
        <v>0</v>
      </c>
      <c r="HG19" s="13">
        <f t="shared" si="467"/>
        <v>0</v>
      </c>
      <c r="HH19" s="13">
        <f t="shared" si="467"/>
        <v>100000</v>
      </c>
      <c r="HI19" s="13">
        <f t="shared" si="467"/>
        <v>81939.08</v>
      </c>
      <c r="HJ19" s="13">
        <f t="shared" si="467"/>
        <v>0</v>
      </c>
      <c r="HK19" s="13">
        <f t="shared" si="467"/>
        <v>102245.58</v>
      </c>
      <c r="HL19" s="13">
        <f t="shared" si="467"/>
        <v>120394.29000000001</v>
      </c>
      <c r="HM19" s="13">
        <f t="shared" si="467"/>
        <v>142795.28</v>
      </c>
      <c r="HN19" s="13">
        <f t="shared" si="467"/>
        <v>145835</v>
      </c>
      <c r="HO19" s="13">
        <f t="shared" si="468"/>
        <v>214457.21</v>
      </c>
      <c r="HP19" s="13">
        <f t="shared" si="468"/>
        <v>186575.16</v>
      </c>
      <c r="HQ19" s="13">
        <f t="shared" si="468"/>
        <v>181116</v>
      </c>
      <c r="HR19" s="13">
        <f t="shared" si="468"/>
        <v>224940.73</v>
      </c>
      <c r="HS19" s="13">
        <f t="shared" si="468"/>
        <v>167757.74</v>
      </c>
      <c r="HT19" s="13">
        <f t="shared" si="468"/>
        <v>50000</v>
      </c>
      <c r="HU19" s="13">
        <f t="shared" si="468"/>
        <v>40459.58</v>
      </c>
      <c r="HV19" s="13">
        <f t="shared" si="468"/>
        <v>40841.81</v>
      </c>
      <c r="HW19" s="13">
        <f t="shared" si="468"/>
        <v>141583</v>
      </c>
      <c r="HX19" s="13">
        <f t="shared" si="468"/>
        <v>162888.46</v>
      </c>
      <c r="HY19" s="13">
        <f t="shared" si="469"/>
        <v>163232.01</v>
      </c>
      <c r="HZ19" s="13">
        <f t="shared" si="469"/>
        <v>169300</v>
      </c>
      <c r="IA19" s="13">
        <f t="shared" si="469"/>
        <v>169300</v>
      </c>
      <c r="IB19" s="13">
        <f t="shared" si="470"/>
        <v>113226.83</v>
      </c>
      <c r="IC19" s="13">
        <f t="shared" si="470"/>
        <v>2085050.3</v>
      </c>
      <c r="ID19" s="13">
        <f t="shared" si="470"/>
        <v>56754.92</v>
      </c>
      <c r="IE19" s="13">
        <f t="shared" si="470"/>
        <v>53497.96</v>
      </c>
      <c r="IF19" s="13">
        <f t="shared" si="470"/>
        <v>127915.48999999999</v>
      </c>
      <c r="IG19" s="13">
        <f t="shared" si="470"/>
        <v>129543.25000000001</v>
      </c>
      <c r="IH19" s="13">
        <v>129006.04</v>
      </c>
      <c r="II19" s="13">
        <f>AF19+BJ19+CN19+DR19+EV19+FZ19+HD19</f>
        <v>132706.16999999998</v>
      </c>
      <c r="IJ19" s="54"/>
    </row>
    <row r="20" spans="1:244" x14ac:dyDescent="0.25">
      <c r="A20" s="5">
        <v>1599</v>
      </c>
      <c r="B20" s="9" t="s">
        <v>8</v>
      </c>
      <c r="C20" s="13">
        <v>1000</v>
      </c>
      <c r="D20" s="13">
        <v>0</v>
      </c>
      <c r="E20" s="13">
        <v>0</v>
      </c>
      <c r="F20" s="13">
        <v>922</v>
      </c>
      <c r="G20" s="13">
        <v>422</v>
      </c>
      <c r="H20" s="13">
        <v>403.03</v>
      </c>
      <c r="I20" s="13">
        <v>720</v>
      </c>
      <c r="J20" s="13">
        <v>720</v>
      </c>
      <c r="K20" s="13">
        <v>200.4</v>
      </c>
      <c r="L20" s="13">
        <v>648</v>
      </c>
      <c r="M20" s="13">
        <v>648</v>
      </c>
      <c r="N20" s="13">
        <v>781.93</v>
      </c>
      <c r="O20" s="13">
        <v>621</v>
      </c>
      <c r="P20" s="13">
        <v>621</v>
      </c>
      <c r="Q20" s="13">
        <v>725.75</v>
      </c>
      <c r="R20" s="13">
        <v>774.59</v>
      </c>
      <c r="S20" s="13">
        <v>810</v>
      </c>
      <c r="T20" s="13">
        <v>17.3</v>
      </c>
      <c r="U20" s="13">
        <v>945</v>
      </c>
      <c r="V20" s="13">
        <v>945</v>
      </c>
      <c r="W20" s="13">
        <v>777.2</v>
      </c>
      <c r="X20" s="13">
        <v>756</v>
      </c>
      <c r="Y20" s="13">
        <v>756</v>
      </c>
      <c r="Z20" s="13">
        <v>927.33</v>
      </c>
      <c r="AA20" s="13">
        <v>1000</v>
      </c>
      <c r="AB20" s="13">
        <v>1000</v>
      </c>
      <c r="AC20" s="13">
        <v>269.29000000000002</v>
      </c>
      <c r="AD20" s="13">
        <v>860</v>
      </c>
      <c r="AE20" s="13">
        <v>860</v>
      </c>
      <c r="AF20" s="13">
        <v>891</v>
      </c>
      <c r="AG20" s="13">
        <v>7600</v>
      </c>
      <c r="AH20" s="13">
        <v>0</v>
      </c>
      <c r="AI20" s="13">
        <v>0</v>
      </c>
      <c r="AJ20" s="13">
        <v>4300</v>
      </c>
      <c r="AK20" s="13">
        <v>1300</v>
      </c>
      <c r="AL20" s="13">
        <v>1880.78</v>
      </c>
      <c r="AM20" s="13">
        <v>3360</v>
      </c>
      <c r="AN20" s="13">
        <v>0</v>
      </c>
      <c r="AO20" s="13">
        <v>935.18</v>
      </c>
      <c r="AP20" s="13">
        <v>3024</v>
      </c>
      <c r="AQ20" s="13">
        <v>3024</v>
      </c>
      <c r="AR20" s="13">
        <v>3648.97</v>
      </c>
      <c r="AS20" s="13">
        <v>2898</v>
      </c>
      <c r="AT20" s="13">
        <v>2898</v>
      </c>
      <c r="AU20" s="13">
        <v>3386.79</v>
      </c>
      <c r="AV20" s="13">
        <v>3614.75</v>
      </c>
      <c r="AW20" s="13">
        <v>3780</v>
      </c>
      <c r="AX20" s="13">
        <v>80.72</v>
      </c>
      <c r="AY20" s="13">
        <v>4410</v>
      </c>
      <c r="AZ20" s="13">
        <v>4410</v>
      </c>
      <c r="BA20" s="13">
        <v>3626.95</v>
      </c>
      <c r="BB20" s="13">
        <v>3528</v>
      </c>
      <c r="BC20" s="13">
        <v>3528</v>
      </c>
      <c r="BD20" s="13">
        <v>3915.34</v>
      </c>
      <c r="BE20" s="13">
        <v>3570</v>
      </c>
      <c r="BF20" s="13">
        <v>3570</v>
      </c>
      <c r="BG20" s="13">
        <v>1023.28</v>
      </c>
      <c r="BH20" s="13">
        <v>3268</v>
      </c>
      <c r="BI20" s="13">
        <v>3268</v>
      </c>
      <c r="BJ20" s="13">
        <v>4059</v>
      </c>
      <c r="BK20" s="13">
        <v>4600</v>
      </c>
      <c r="BL20" s="13">
        <v>0</v>
      </c>
      <c r="BM20" s="13">
        <v>0</v>
      </c>
      <c r="BN20" s="13">
        <v>1640</v>
      </c>
      <c r="BO20" s="13">
        <v>440</v>
      </c>
      <c r="BP20" s="13">
        <v>716.49</v>
      </c>
      <c r="BQ20" s="13">
        <v>1280</v>
      </c>
      <c r="BR20" s="13">
        <v>1280</v>
      </c>
      <c r="BS20" s="13">
        <v>356.26</v>
      </c>
      <c r="BT20" s="13">
        <v>1152</v>
      </c>
      <c r="BU20" s="13">
        <v>1152</v>
      </c>
      <c r="BV20" s="13">
        <v>1390.08</v>
      </c>
      <c r="BW20" s="13">
        <v>1104</v>
      </c>
      <c r="BX20" s="13">
        <v>1104</v>
      </c>
      <c r="BY20" s="13">
        <v>1290.2</v>
      </c>
      <c r="BZ20" s="13">
        <v>1377.05</v>
      </c>
      <c r="CA20" s="13">
        <v>1440</v>
      </c>
      <c r="CB20" s="13">
        <v>30.75</v>
      </c>
      <c r="CC20" s="13">
        <v>1680</v>
      </c>
      <c r="CD20" s="13">
        <v>1680</v>
      </c>
      <c r="CE20" s="13">
        <v>1381.7</v>
      </c>
      <c r="CF20" s="13">
        <v>1344</v>
      </c>
      <c r="CG20" s="13">
        <v>1344</v>
      </c>
      <c r="CH20" s="13">
        <v>1236.44</v>
      </c>
      <c r="CI20" s="13">
        <v>1410</v>
      </c>
      <c r="CJ20" s="13">
        <v>1410</v>
      </c>
      <c r="CK20" s="13">
        <v>403.93</v>
      </c>
      <c r="CL20" s="13">
        <v>1290</v>
      </c>
      <c r="CM20" s="13">
        <v>1290</v>
      </c>
      <c r="CN20" s="13">
        <v>1287</v>
      </c>
      <c r="CO20" s="13">
        <v>200</v>
      </c>
      <c r="CP20" s="13">
        <v>0</v>
      </c>
      <c r="CQ20" s="13">
        <v>0</v>
      </c>
      <c r="CR20" s="13">
        <v>102</v>
      </c>
      <c r="CS20" s="13">
        <v>102</v>
      </c>
      <c r="CT20" s="13">
        <v>44.78</v>
      </c>
      <c r="CU20" s="13">
        <v>80</v>
      </c>
      <c r="CV20" s="13">
        <v>0</v>
      </c>
      <c r="CW20" s="13">
        <v>22.27</v>
      </c>
      <c r="CX20" s="13">
        <v>72</v>
      </c>
      <c r="CY20" s="13">
        <v>72</v>
      </c>
      <c r="CZ20" s="13">
        <v>86.88</v>
      </c>
      <c r="DA20" s="13">
        <v>69</v>
      </c>
      <c r="DB20" s="13">
        <v>69</v>
      </c>
      <c r="DC20" s="13">
        <v>80.63</v>
      </c>
      <c r="DD20" s="13">
        <v>86.07</v>
      </c>
      <c r="DE20" s="13">
        <v>90</v>
      </c>
      <c r="DF20" s="13">
        <v>1.92</v>
      </c>
      <c r="DG20" s="13">
        <v>105</v>
      </c>
      <c r="DH20" s="13">
        <v>105</v>
      </c>
      <c r="DI20" s="13">
        <v>86.36</v>
      </c>
      <c r="DJ20" s="13">
        <v>84</v>
      </c>
      <c r="DK20" s="13">
        <v>400</v>
      </c>
      <c r="DL20" s="13">
        <v>1133.3900000000001</v>
      </c>
      <c r="DM20" s="13">
        <v>400</v>
      </c>
      <c r="DN20" s="13">
        <v>400</v>
      </c>
      <c r="DO20" s="13">
        <v>107.71</v>
      </c>
      <c r="DP20" s="13">
        <v>344</v>
      </c>
      <c r="DQ20" s="13">
        <v>344</v>
      </c>
      <c r="DR20" s="13">
        <v>396</v>
      </c>
      <c r="DS20" s="13">
        <v>2000</v>
      </c>
      <c r="DT20" s="13">
        <v>0</v>
      </c>
      <c r="DU20" s="13">
        <v>0</v>
      </c>
      <c r="DV20" s="13">
        <v>1025</v>
      </c>
      <c r="DW20" s="13">
        <v>525</v>
      </c>
      <c r="DX20" s="13">
        <v>447.81</v>
      </c>
      <c r="DY20" s="13">
        <v>800</v>
      </c>
      <c r="DZ20" s="13">
        <v>0</v>
      </c>
      <c r="EA20" s="13">
        <v>222.66</v>
      </c>
      <c r="EB20" s="13">
        <v>720</v>
      </c>
      <c r="EC20" s="13">
        <v>720</v>
      </c>
      <c r="ED20" s="13">
        <v>868.8</v>
      </c>
      <c r="EE20" s="13">
        <v>690</v>
      </c>
      <c r="EF20" s="13">
        <v>690</v>
      </c>
      <c r="EG20" s="13">
        <v>806.37</v>
      </c>
      <c r="EH20" s="13">
        <v>860.66</v>
      </c>
      <c r="EI20" s="13">
        <v>900</v>
      </c>
      <c r="EJ20" s="13">
        <v>19.22</v>
      </c>
      <c r="EK20" s="13">
        <v>1050</v>
      </c>
      <c r="EL20" s="13">
        <v>1050</v>
      </c>
      <c r="EM20" s="13">
        <v>863.57</v>
      </c>
      <c r="EN20" s="13">
        <v>840</v>
      </c>
      <c r="EO20" s="13">
        <v>840</v>
      </c>
      <c r="EP20" s="13">
        <v>824.28</v>
      </c>
      <c r="EQ20" s="13">
        <v>752</v>
      </c>
      <c r="ER20" s="13">
        <v>752</v>
      </c>
      <c r="ES20" s="13">
        <v>215.42</v>
      </c>
      <c r="ET20" s="13">
        <v>688</v>
      </c>
      <c r="EU20" s="13">
        <v>688</v>
      </c>
      <c r="EV20" s="13">
        <v>891</v>
      </c>
      <c r="EW20" s="13">
        <v>4600</v>
      </c>
      <c r="EX20" s="13">
        <v>20000</v>
      </c>
      <c r="EY20" s="13">
        <v>17635.55</v>
      </c>
      <c r="EZ20" s="13">
        <v>12005</v>
      </c>
      <c r="FA20" s="13">
        <v>12005</v>
      </c>
      <c r="FB20" s="13">
        <v>7720.45</v>
      </c>
      <c r="FC20" s="13">
        <v>15260</v>
      </c>
      <c r="FD20" s="13">
        <v>15260</v>
      </c>
      <c r="FE20" s="13">
        <v>6163.5</v>
      </c>
      <c r="FF20" s="13">
        <v>11380</v>
      </c>
      <c r="FG20" s="13">
        <v>11380</v>
      </c>
      <c r="FH20" s="13">
        <v>5879.38</v>
      </c>
      <c r="FI20" s="13">
        <v>10118</v>
      </c>
      <c r="FJ20" s="13">
        <v>10118</v>
      </c>
      <c r="FK20" s="13">
        <v>6637.43</v>
      </c>
      <c r="FL20" s="13">
        <v>9680.33</v>
      </c>
      <c r="FM20" s="13">
        <v>9580</v>
      </c>
      <c r="FN20" s="13">
        <v>3512.29</v>
      </c>
      <c r="FO20" s="13">
        <v>14810</v>
      </c>
      <c r="FP20" s="13">
        <v>41374</v>
      </c>
      <c r="FQ20" s="13">
        <v>13250.84</v>
      </c>
      <c r="FR20" s="13">
        <v>16448</v>
      </c>
      <c r="FS20" s="13">
        <v>16448</v>
      </c>
      <c r="FT20" s="13">
        <v>11156.57</v>
      </c>
      <c r="FU20" s="13">
        <v>26950</v>
      </c>
      <c r="FV20" s="13">
        <v>25000</v>
      </c>
      <c r="FW20" s="13">
        <v>3922.22</v>
      </c>
      <c r="FX20" s="13">
        <v>29389</v>
      </c>
      <c r="FY20" s="13">
        <v>38000</v>
      </c>
      <c r="FZ20" s="13">
        <v>8676</v>
      </c>
      <c r="GA20" s="13">
        <v>0</v>
      </c>
      <c r="GB20" s="13">
        <v>162</v>
      </c>
      <c r="GC20" s="13">
        <v>162</v>
      </c>
      <c r="GD20" s="13">
        <v>0</v>
      </c>
      <c r="GE20" s="13">
        <v>1000</v>
      </c>
      <c r="GF20" s="13">
        <v>705.2</v>
      </c>
      <c r="GG20" s="13">
        <v>500</v>
      </c>
      <c r="GH20" s="13">
        <v>2000</v>
      </c>
      <c r="GI20" s="13">
        <v>1591.47</v>
      </c>
      <c r="GJ20" s="13">
        <v>2000</v>
      </c>
      <c r="GK20" s="13">
        <v>2000</v>
      </c>
      <c r="GL20" s="13">
        <v>0</v>
      </c>
      <c r="GM20" s="13">
        <v>1500</v>
      </c>
      <c r="GN20" s="13">
        <v>1500</v>
      </c>
      <c r="GO20" s="13">
        <v>0</v>
      </c>
      <c r="GP20" s="13">
        <v>3606.56</v>
      </c>
      <c r="GQ20" s="13">
        <v>1900</v>
      </c>
      <c r="GR20" s="13">
        <v>0</v>
      </c>
      <c r="GS20" s="13"/>
      <c r="GT20" s="13"/>
      <c r="GU20" s="13">
        <v>1672.66</v>
      </c>
      <c r="GV20" s="13">
        <v>0</v>
      </c>
      <c r="GW20" s="13">
        <v>1500</v>
      </c>
      <c r="GX20" s="13">
        <v>266.16000000000003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f t="shared" si="467"/>
        <v>20000</v>
      </c>
      <c r="HF20" s="13">
        <f t="shared" si="467"/>
        <v>20162</v>
      </c>
      <c r="HG20" s="13">
        <f t="shared" si="467"/>
        <v>17797.55</v>
      </c>
      <c r="HH20" s="13">
        <f t="shared" si="467"/>
        <v>19994</v>
      </c>
      <c r="HI20" s="13">
        <f t="shared" si="467"/>
        <v>15794</v>
      </c>
      <c r="HJ20" s="13">
        <f t="shared" si="467"/>
        <v>11918.54</v>
      </c>
      <c r="HK20" s="13">
        <f t="shared" si="467"/>
        <v>22000</v>
      </c>
      <c r="HL20" s="13">
        <f t="shared" si="467"/>
        <v>19260</v>
      </c>
      <c r="HM20" s="13">
        <f t="shared" si="467"/>
        <v>9491.74</v>
      </c>
      <c r="HN20" s="13">
        <f t="shared" si="467"/>
        <v>18996</v>
      </c>
      <c r="HO20" s="13">
        <f t="shared" si="468"/>
        <v>18996</v>
      </c>
      <c r="HP20" s="13">
        <f t="shared" si="468"/>
        <v>12656.04</v>
      </c>
      <c r="HQ20" s="13">
        <f t="shared" si="468"/>
        <v>17000</v>
      </c>
      <c r="HR20" s="13">
        <f t="shared" si="468"/>
        <v>17000</v>
      </c>
      <c r="HS20" s="13">
        <f t="shared" si="468"/>
        <v>12927.17</v>
      </c>
      <c r="HT20" s="13">
        <f t="shared" si="468"/>
        <v>20000.009999999998</v>
      </c>
      <c r="HU20" s="13">
        <f t="shared" si="468"/>
        <v>18500</v>
      </c>
      <c r="HV20" s="13">
        <f t="shared" si="468"/>
        <v>3662.2</v>
      </c>
      <c r="HW20" s="13">
        <f t="shared" si="468"/>
        <v>23000</v>
      </c>
      <c r="HX20" s="13">
        <f t="shared" si="468"/>
        <v>49564</v>
      </c>
      <c r="HY20" s="13">
        <f t="shared" si="469"/>
        <v>21659.279999999999</v>
      </c>
      <c r="HZ20" s="13">
        <f t="shared" si="469"/>
        <v>23000</v>
      </c>
      <c r="IA20" s="13">
        <f t="shared" si="469"/>
        <v>24816</v>
      </c>
      <c r="IB20" s="13">
        <f t="shared" si="470"/>
        <v>19459.509999999998</v>
      </c>
      <c r="IC20" s="13">
        <f t="shared" si="470"/>
        <v>34082</v>
      </c>
      <c r="ID20" s="13">
        <f t="shared" si="470"/>
        <v>32132</v>
      </c>
      <c r="IE20" s="13">
        <f t="shared" si="470"/>
        <v>5941.85</v>
      </c>
      <c r="IF20" s="13">
        <f t="shared" si="470"/>
        <v>35839</v>
      </c>
      <c r="IG20" s="13">
        <f t="shared" si="470"/>
        <v>44450</v>
      </c>
      <c r="IH20" s="13">
        <v>72950.679999999993</v>
      </c>
      <c r="II20" s="13">
        <f>AF20+BJ20+CN20+DR20+EV20+FZ20+HD20</f>
        <v>16200</v>
      </c>
      <c r="IJ20" s="54"/>
    </row>
    <row r="21" spans="1:244" ht="20.100000000000001" customHeight="1" x14ac:dyDescent="0.25">
      <c r="A21" s="5">
        <v>2</v>
      </c>
      <c r="B21" s="7" t="s">
        <v>86</v>
      </c>
      <c r="C21" s="11">
        <f>SUM(C22:C46)</f>
        <v>142390.44000000003</v>
      </c>
      <c r="D21" s="11">
        <f>SUM(D22:D46)</f>
        <v>200548.11</v>
      </c>
      <c r="E21" s="11">
        <f t="shared" ref="E21:FG21" si="471">SUM(E22:E46)</f>
        <v>177101.91</v>
      </c>
      <c r="F21" s="11">
        <f t="shared" si="471"/>
        <v>80946</v>
      </c>
      <c r="G21" s="11">
        <f t="shared" ref="G21" si="472">SUM(G22:G46)</f>
        <v>220607.27000000002</v>
      </c>
      <c r="H21" s="11">
        <f t="shared" si="471"/>
        <v>226534.91</v>
      </c>
      <c r="I21" s="11">
        <f t="shared" si="471"/>
        <v>78353.62</v>
      </c>
      <c r="J21" s="11">
        <f t="shared" ref="J21" si="473">SUM(J22:J46)</f>
        <v>86180.89</v>
      </c>
      <c r="K21" s="11">
        <f t="shared" si="471"/>
        <v>88264.41</v>
      </c>
      <c r="L21" s="11">
        <f t="shared" ref="L21:M21" si="474">SUM(L22:L46)</f>
        <v>139288</v>
      </c>
      <c r="M21" s="11">
        <f t="shared" si="474"/>
        <v>129498.19</v>
      </c>
      <c r="N21" s="11">
        <f>SUM(N22:N45)</f>
        <v>84472.75</v>
      </c>
      <c r="O21" s="11">
        <f t="shared" ref="O21" si="475">SUM(O22:O46)</f>
        <v>301990</v>
      </c>
      <c r="P21" s="11">
        <f t="shared" ref="P21:S21" si="476">SUM(P22:P46)</f>
        <v>321227</v>
      </c>
      <c r="Q21" s="11">
        <f>SUM(Q22:Q45)</f>
        <v>172515.83999999997</v>
      </c>
      <c r="R21" s="11">
        <f t="shared" ref="R21" si="477">SUM(R22:R46)</f>
        <v>115630.1</v>
      </c>
      <c r="S21" s="11">
        <f t="shared" si="476"/>
        <v>223662.31</v>
      </c>
      <c r="T21" s="11">
        <f>SUM(T22:T45)</f>
        <v>215544.59999999998</v>
      </c>
      <c r="U21" s="11">
        <f t="shared" ref="U21" si="478">SUM(U22:U46)</f>
        <v>61089</v>
      </c>
      <c r="V21" s="11">
        <f t="shared" ref="V21:Y21" si="479">SUM(V22:V46)</f>
        <v>144418.29999999999</v>
      </c>
      <c r="W21" s="11">
        <f t="shared" si="479"/>
        <v>167350.06</v>
      </c>
      <c r="X21" s="11">
        <f t="shared" ref="X21" si="480">SUM(X22:X46)</f>
        <v>54840</v>
      </c>
      <c r="Y21" s="11">
        <f t="shared" si="479"/>
        <v>85865</v>
      </c>
      <c r="Z21" s="11">
        <f t="shared" ref="Z21:AD21" si="481">SUM(Z22:Z46)</f>
        <v>76645.19</v>
      </c>
      <c r="AA21" s="11">
        <f t="shared" si="481"/>
        <v>262800</v>
      </c>
      <c r="AB21" s="11">
        <f t="shared" ref="AB21:AF21" si="482">SUM(AB22:AB46)</f>
        <v>278499.33999999997</v>
      </c>
      <c r="AC21" s="11">
        <f t="shared" si="481"/>
        <v>106019.54</v>
      </c>
      <c r="AD21" s="11">
        <f t="shared" si="481"/>
        <v>445494</v>
      </c>
      <c r="AE21" s="11">
        <f t="shared" si="482"/>
        <v>378480</v>
      </c>
      <c r="AF21" s="11">
        <f t="shared" si="482"/>
        <v>626314</v>
      </c>
      <c r="AG21" s="11">
        <f>SUM(AG22:AG46)</f>
        <v>1306369.2</v>
      </c>
      <c r="AH21" s="11">
        <f>SUM(AH22:AH46)</f>
        <v>1179787.24</v>
      </c>
      <c r="AI21" s="11">
        <f>SUM(AI22:AI46)</f>
        <v>961300.72</v>
      </c>
      <c r="AJ21" s="11">
        <f t="shared" ref="AJ21" si="483">SUM(AJ22:AJ46)</f>
        <v>821734</v>
      </c>
      <c r="AK21" s="11">
        <f>SUM(AK22:AK46)</f>
        <v>896433.86</v>
      </c>
      <c r="AL21" s="11">
        <f>SUM(AL22:AL46)</f>
        <v>836630.39</v>
      </c>
      <c r="AM21" s="11">
        <f t="shared" ref="AM21" si="484">SUM(AM22:AM46)</f>
        <v>677705.3600000001</v>
      </c>
      <c r="AN21" s="11">
        <f>SUM(AN22:AN46)</f>
        <v>672355.18</v>
      </c>
      <c r="AO21" s="11">
        <f>SUM(AO22:AO46)</f>
        <v>605437.1100000001</v>
      </c>
      <c r="AP21" s="11">
        <f t="shared" ref="AP21" si="485">SUM(AP22:AP46)</f>
        <v>614527</v>
      </c>
      <c r="AQ21" s="11">
        <f>SUM(AQ22:AQ46)</f>
        <v>653466.51</v>
      </c>
      <c r="AR21" s="11">
        <f t="shared" ref="AR21" si="486">SUM(AR22:AR45)</f>
        <v>579996.81999999995</v>
      </c>
      <c r="AS21" s="11">
        <f t="shared" ref="AS21" si="487">SUM(AS22:AS46)</f>
        <v>691506</v>
      </c>
      <c r="AT21" s="11">
        <f t="shared" ref="AT21:AY21" si="488">SUM(AT22:AT46)</f>
        <v>691506</v>
      </c>
      <c r="AU21" s="11">
        <f t="shared" ref="AU21" si="489">SUM(AU22:AU45)</f>
        <v>709966.52</v>
      </c>
      <c r="AV21" s="11">
        <f t="shared" ref="AV21:AW21" si="490">SUM(AV22:AV46)</f>
        <v>727658.5</v>
      </c>
      <c r="AW21" s="11">
        <f t="shared" si="490"/>
        <v>834622.4</v>
      </c>
      <c r="AX21" s="11">
        <f t="shared" si="488"/>
        <v>711501.19</v>
      </c>
      <c r="AY21" s="11">
        <f t="shared" si="488"/>
        <v>642593</v>
      </c>
      <c r="AZ21" s="11">
        <f>SUM(AZ22:AZ46)</f>
        <v>669219.6</v>
      </c>
      <c r="BA21" s="11">
        <f>SUM(BA22:BA46)</f>
        <v>763571.42999999993</v>
      </c>
      <c r="BB21" s="11">
        <f t="shared" ref="BB21" si="491">SUM(BB22:BB46)</f>
        <v>831500</v>
      </c>
      <c r="BC21" s="11">
        <f>SUM(BC22:BC46)</f>
        <v>732500</v>
      </c>
      <c r="BD21" s="11">
        <f t="shared" ref="BD21:BG21" si="492">SUM(BD22:BD46)</f>
        <v>671758.79</v>
      </c>
      <c r="BE21" s="11">
        <f t="shared" ref="BE21" si="493">SUM(BE22:BE46)</f>
        <v>948250</v>
      </c>
      <c r="BF21" s="11">
        <f t="shared" si="492"/>
        <v>920225.42999999993</v>
      </c>
      <c r="BG21" s="11">
        <f t="shared" si="492"/>
        <v>779558.69000000006</v>
      </c>
      <c r="BH21" s="11">
        <f t="shared" ref="BH21:BJ21" si="494">SUM(BH22:BH46)</f>
        <v>737517</v>
      </c>
      <c r="BI21" s="11">
        <f t="shared" si="494"/>
        <v>703781.92</v>
      </c>
      <c r="BJ21" s="11">
        <f t="shared" si="494"/>
        <v>645454</v>
      </c>
      <c r="BK21" s="11">
        <f>SUM(BK22:BK46)</f>
        <v>491892.20999999996</v>
      </c>
      <c r="BL21" s="11">
        <f>SUM(BL22:BL46)</f>
        <v>488446.32999999996</v>
      </c>
      <c r="BM21" s="11">
        <f>SUM(BM22:BM46)</f>
        <v>435009.18</v>
      </c>
      <c r="BN21" s="11">
        <f t="shared" ref="BN21" si="495">SUM(BN22:BN46)</f>
        <v>326088</v>
      </c>
      <c r="BO21" s="11">
        <f>SUM(BO22:BO46)</f>
        <v>357644.25</v>
      </c>
      <c r="BP21" s="11">
        <f>SUM(BP22:BP46)</f>
        <v>285147.63</v>
      </c>
      <c r="BQ21" s="11">
        <f t="shared" ref="BQ21" si="496">SUM(BQ22:BQ46)</f>
        <v>294446.70999999996</v>
      </c>
      <c r="BR21" s="11">
        <f>SUM(BR22:BR46)</f>
        <v>278413.03000000003</v>
      </c>
      <c r="BS21" s="11">
        <f>SUM(BS22:BS46)</f>
        <v>248380.32</v>
      </c>
      <c r="BT21" s="11">
        <f t="shared" ref="BT21" si="497">SUM(BT22:BT46)</f>
        <v>279832</v>
      </c>
      <c r="BU21" s="11">
        <f>SUM(BU22:BU46)</f>
        <v>272300.90000000002</v>
      </c>
      <c r="BV21" s="11">
        <f t="shared" ref="BV21:BY21" si="498">SUM(BV22:BV45)</f>
        <v>232071.33000000002</v>
      </c>
      <c r="BW21" s="11">
        <f t="shared" ref="BW21" si="499">SUM(BW22:BW46)</f>
        <v>196001</v>
      </c>
      <c r="BX21" s="11">
        <f t="shared" ref="BX21:CC21" si="500">SUM(BX22:BX46)</f>
        <v>196001</v>
      </c>
      <c r="BY21" s="11">
        <f t="shared" si="498"/>
        <v>168252.77999999997</v>
      </c>
      <c r="BZ21" s="11">
        <f t="shared" ref="BZ21:CA21" si="501">SUM(BZ22:BZ46)</f>
        <v>205908.4</v>
      </c>
      <c r="CA21" s="11">
        <f t="shared" si="501"/>
        <v>166224.30000000002</v>
      </c>
      <c r="CB21" s="11">
        <f t="shared" si="500"/>
        <v>144851.79</v>
      </c>
      <c r="CC21" s="11">
        <f t="shared" si="500"/>
        <v>153010</v>
      </c>
      <c r="CD21" s="11">
        <f t="shared" ref="CD21:CE21" si="502">SUM(CD22:CD46)</f>
        <v>153424</v>
      </c>
      <c r="CE21" s="11">
        <f t="shared" si="502"/>
        <v>114876.83000000002</v>
      </c>
      <c r="CF21" s="11">
        <f>SUM(CF22:CF46)</f>
        <v>139220</v>
      </c>
      <c r="CG21" s="11">
        <f>SUM(CG22:CG46)</f>
        <v>139220</v>
      </c>
      <c r="CH21" s="11">
        <f t="shared" ref="CH21:CL21" si="503">SUM(CH22:CH46)</f>
        <v>122277.37</v>
      </c>
      <c r="CI21" s="11">
        <f t="shared" ref="CI21" si="504">SUM(CI22:CI46)</f>
        <v>140329</v>
      </c>
      <c r="CJ21" s="11">
        <f t="shared" si="503"/>
        <v>163049</v>
      </c>
      <c r="CK21" s="11">
        <f t="shared" si="503"/>
        <v>142606.80000000002</v>
      </c>
      <c r="CL21" s="11">
        <f t="shared" si="503"/>
        <v>161004</v>
      </c>
      <c r="CM21" s="11">
        <f t="shared" ref="CM21:CO21" si="505">SUM(CM22:CM46)</f>
        <v>154004</v>
      </c>
      <c r="CN21" s="11">
        <f t="shared" si="505"/>
        <v>139357.6</v>
      </c>
      <c r="CO21" s="11">
        <f t="shared" si="505"/>
        <v>242151.2</v>
      </c>
      <c r="CP21" s="11">
        <f t="shared" si="471"/>
        <v>374305.41</v>
      </c>
      <c r="CQ21" s="11">
        <f t="shared" si="471"/>
        <v>946589.19000000006</v>
      </c>
      <c r="CR21" s="11">
        <f t="shared" ref="CR21" si="506">SUM(CR22:CR46)</f>
        <v>171553</v>
      </c>
      <c r="CS21" s="11">
        <f t="shared" si="471"/>
        <v>278094.5</v>
      </c>
      <c r="CT21" s="11">
        <f t="shared" si="471"/>
        <v>211472.8</v>
      </c>
      <c r="CU21" s="11">
        <f t="shared" ref="CU21" si="507">SUM(CU22:CU46)</f>
        <v>217022.51</v>
      </c>
      <c r="CV21" s="11">
        <f t="shared" si="471"/>
        <v>220589.29</v>
      </c>
      <c r="CW21" s="11">
        <f t="shared" si="471"/>
        <v>115258.04</v>
      </c>
      <c r="CX21" s="11">
        <f t="shared" ref="CX21" si="508">SUM(CX22:CX46)</f>
        <v>83191</v>
      </c>
      <c r="CY21" s="11">
        <f t="shared" si="471"/>
        <v>132648.44</v>
      </c>
      <c r="CZ21" s="11">
        <f t="shared" ref="CZ21:DC21" si="509">SUM(CZ22:CZ45)</f>
        <v>286155.46000000002</v>
      </c>
      <c r="DA21" s="11">
        <f t="shared" ref="DA21" si="510">SUM(DA22:DA46)</f>
        <v>187873</v>
      </c>
      <c r="DB21" s="11">
        <f t="shared" ref="DB21:DG21" si="511">SUM(DB22:DB46)</f>
        <v>507873</v>
      </c>
      <c r="DC21" s="11">
        <f t="shared" si="509"/>
        <v>452773.56</v>
      </c>
      <c r="DD21" s="11">
        <f t="shared" ref="DD21:DE21" si="512">SUM(DD22:DD46)</f>
        <v>116907.33</v>
      </c>
      <c r="DE21" s="11">
        <f t="shared" si="512"/>
        <v>533540.04</v>
      </c>
      <c r="DF21" s="11">
        <f t="shared" si="511"/>
        <v>710040.06</v>
      </c>
      <c r="DG21" s="11">
        <f t="shared" si="511"/>
        <v>623757</v>
      </c>
      <c r="DH21" s="11">
        <f t="shared" ref="DH21:DP21" si="513">SUM(DH22:DH46)</f>
        <v>769173.55</v>
      </c>
      <c r="DI21" s="11">
        <f t="shared" si="513"/>
        <v>1077751.46</v>
      </c>
      <c r="DJ21" s="11">
        <f t="shared" ref="DJ21" si="514">SUM(DJ22:DJ46)</f>
        <v>418462</v>
      </c>
      <c r="DK21" s="11">
        <f t="shared" si="513"/>
        <v>740324</v>
      </c>
      <c r="DL21" s="11">
        <f t="shared" si="513"/>
        <v>923513.51</v>
      </c>
      <c r="DM21" s="11">
        <f t="shared" ref="DM21" si="515">SUM(DM22:DM46)</f>
        <v>572200</v>
      </c>
      <c r="DN21" s="11">
        <f t="shared" si="513"/>
        <v>981100</v>
      </c>
      <c r="DO21" s="11">
        <f t="shared" si="513"/>
        <v>1141364.25</v>
      </c>
      <c r="DP21" s="11">
        <f t="shared" si="513"/>
        <v>612122.4</v>
      </c>
      <c r="DQ21" s="11">
        <f t="shared" ref="DQ21:DS21" si="516">SUM(DQ22:DQ46)</f>
        <v>610713.19999999995</v>
      </c>
      <c r="DR21" s="11">
        <f t="shared" si="516"/>
        <v>922068</v>
      </c>
      <c r="DS21" s="11">
        <f t="shared" si="516"/>
        <v>403401.31</v>
      </c>
      <c r="DT21" s="11">
        <f t="shared" si="471"/>
        <v>454998.74</v>
      </c>
      <c r="DU21" s="11">
        <f t="shared" si="471"/>
        <v>369643.4</v>
      </c>
      <c r="DV21" s="11">
        <f t="shared" ref="DV21" si="517">SUM(DV22:DV46)</f>
        <v>361398.35</v>
      </c>
      <c r="DW21" s="11">
        <f t="shared" si="471"/>
        <v>332753.44</v>
      </c>
      <c r="DX21" s="11">
        <f t="shared" si="471"/>
        <v>256732.82</v>
      </c>
      <c r="DY21" s="11">
        <f t="shared" ref="DY21" si="518">SUM(DY22:DY46)</f>
        <v>235726.56</v>
      </c>
      <c r="DZ21" s="11">
        <f t="shared" si="471"/>
        <v>195165.15</v>
      </c>
      <c r="EA21" s="11">
        <f t="shared" si="471"/>
        <v>163973.5</v>
      </c>
      <c r="EB21" s="11">
        <f t="shared" ref="EB21:EC21" si="519">SUM(EB22:EB46)</f>
        <v>159927</v>
      </c>
      <c r="EC21" s="11">
        <f t="shared" si="519"/>
        <v>144732</v>
      </c>
      <c r="ED21" s="11">
        <f>SUM(ED22:ED45)</f>
        <v>130763.70000000001</v>
      </c>
      <c r="EE21" s="11">
        <f>SUM(EE22:EE46)</f>
        <v>126034</v>
      </c>
      <c r="EF21" s="11">
        <f>SUM(EF22:EF46)</f>
        <v>126034</v>
      </c>
      <c r="EG21" s="11">
        <f t="shared" ref="EG21" si="520">SUM(EG22:EG45)</f>
        <v>108490.71</v>
      </c>
      <c r="EH21" s="11">
        <f t="shared" ref="EH21:EI21" si="521">SUM(EH22:EH46)</f>
        <v>138721.96</v>
      </c>
      <c r="EI21" s="11">
        <f t="shared" si="521"/>
        <v>119891.18</v>
      </c>
      <c r="EJ21" s="11">
        <f t="shared" ref="EJ21:EK21" si="522">SUM(EJ22:EJ46)</f>
        <v>105962</v>
      </c>
      <c r="EK21" s="11">
        <f t="shared" si="522"/>
        <v>112549</v>
      </c>
      <c r="EL21" s="11">
        <f t="shared" ref="EL21:ET21" si="523">SUM(EL22:EL46)</f>
        <v>112775.34</v>
      </c>
      <c r="EM21" s="11">
        <f t="shared" si="523"/>
        <v>111208.65</v>
      </c>
      <c r="EN21" s="11">
        <f t="shared" ref="EN21" si="524">SUM(EN22:EN46)</f>
        <v>127562</v>
      </c>
      <c r="EO21" s="11">
        <f t="shared" si="523"/>
        <v>117232</v>
      </c>
      <c r="EP21" s="11">
        <f t="shared" si="523"/>
        <v>113167.76</v>
      </c>
      <c r="EQ21" s="11">
        <f t="shared" ref="EQ21" si="525">SUM(EQ22:EQ46)</f>
        <v>140224</v>
      </c>
      <c r="ER21" s="11">
        <f t="shared" si="523"/>
        <v>156873.46000000002</v>
      </c>
      <c r="ES21" s="11">
        <f t="shared" si="523"/>
        <v>101502.35</v>
      </c>
      <c r="ET21" s="11">
        <f t="shared" si="523"/>
        <v>161560.79999999999</v>
      </c>
      <c r="EU21" s="11">
        <f t="shared" ref="EU21:EW21" si="526">SUM(EU22:EU46)</f>
        <v>163169</v>
      </c>
      <c r="EV21" s="11">
        <f t="shared" si="526"/>
        <v>154968</v>
      </c>
      <c r="EW21" s="11">
        <f t="shared" si="526"/>
        <v>644911.77999999991</v>
      </c>
      <c r="EX21" s="11">
        <f t="shared" si="471"/>
        <v>675986.41</v>
      </c>
      <c r="EY21" s="11">
        <f t="shared" si="471"/>
        <v>651202.93000000005</v>
      </c>
      <c r="EZ21" s="11">
        <f t="shared" ref="EZ21" si="527">SUM(EZ22:EZ46)</f>
        <v>950496</v>
      </c>
      <c r="FA21" s="11">
        <f t="shared" si="471"/>
        <v>946502.14</v>
      </c>
      <c r="FB21" s="11">
        <f t="shared" si="471"/>
        <v>838568.7</v>
      </c>
      <c r="FC21" s="11">
        <f t="shared" ref="FC21" si="528">SUM(FC22:FC46)</f>
        <v>773152.73</v>
      </c>
      <c r="FD21" s="11">
        <f t="shared" si="471"/>
        <v>873018.27</v>
      </c>
      <c r="FE21" s="11">
        <f t="shared" si="471"/>
        <v>675313.39</v>
      </c>
      <c r="FF21" s="11">
        <f t="shared" ref="FF21" si="529">SUM(FF22:FF46)</f>
        <v>688955</v>
      </c>
      <c r="FG21" s="11">
        <f t="shared" si="471"/>
        <v>671452</v>
      </c>
      <c r="FH21" s="11">
        <f>SUM(FH22:FH46)</f>
        <v>642443.3899999999</v>
      </c>
      <c r="FI21" s="11">
        <f t="shared" ref="FI21:FJ21" si="530">SUM(FI22:FI46)</f>
        <v>809887</v>
      </c>
      <c r="FJ21" s="11">
        <f t="shared" si="530"/>
        <v>821513</v>
      </c>
      <c r="FK21" s="11">
        <f>SUM(FK22:FK46)</f>
        <v>630435.13</v>
      </c>
      <c r="FL21" s="11">
        <f t="shared" ref="FL21:FM21" si="531">SUM(FL22:FL46)</f>
        <v>887459.42999999993</v>
      </c>
      <c r="FM21" s="11">
        <f t="shared" si="531"/>
        <v>802368.81</v>
      </c>
      <c r="FN21" s="11">
        <f t="shared" ref="FN21:GS21" si="532">SUM(FN22:FN46)</f>
        <v>879044.36</v>
      </c>
      <c r="FO21" s="11">
        <f t="shared" si="532"/>
        <v>776796</v>
      </c>
      <c r="FP21" s="11">
        <f t="shared" ref="FP21:FX21" si="533">SUM(FP22:FP46)</f>
        <v>786944.5</v>
      </c>
      <c r="FQ21" s="11">
        <f t="shared" si="533"/>
        <v>781331.17</v>
      </c>
      <c r="FR21" s="11">
        <f t="shared" ref="FR21" si="534">SUM(FR22:FR46)</f>
        <v>836797</v>
      </c>
      <c r="FS21" s="11">
        <f t="shared" si="533"/>
        <v>834217</v>
      </c>
      <c r="FT21" s="11">
        <f t="shared" si="533"/>
        <v>774490.74000000011</v>
      </c>
      <c r="FU21" s="11">
        <f t="shared" ref="FU21" si="535">SUM(FU22:FU46)</f>
        <v>957096</v>
      </c>
      <c r="FV21" s="11">
        <f t="shared" si="533"/>
        <v>1090402.8500000001</v>
      </c>
      <c r="FW21" s="11">
        <f t="shared" si="533"/>
        <v>941958.1100000001</v>
      </c>
      <c r="FX21" s="11">
        <f t="shared" si="533"/>
        <v>923688</v>
      </c>
      <c r="FY21" s="11">
        <f t="shared" ref="FY21:GA21" si="536">SUM(FY22:FY46)</f>
        <v>933638</v>
      </c>
      <c r="FZ21" s="11">
        <f t="shared" si="536"/>
        <v>938344</v>
      </c>
      <c r="GA21" s="11">
        <f t="shared" si="536"/>
        <v>0</v>
      </c>
      <c r="GB21" s="11">
        <f t="shared" si="532"/>
        <v>1907.44</v>
      </c>
      <c r="GC21" s="11">
        <f t="shared" si="532"/>
        <v>3815.34</v>
      </c>
      <c r="GD21" s="11">
        <f t="shared" ref="GD21" si="537">SUM(GD22:GD46)</f>
        <v>10300</v>
      </c>
      <c r="GE21" s="11">
        <f t="shared" si="532"/>
        <v>130350</v>
      </c>
      <c r="GF21" s="11">
        <f t="shared" si="532"/>
        <v>144695.40999999997</v>
      </c>
      <c r="GG21" s="11">
        <f t="shared" ref="GG21" si="538">SUM(GG22:GG46)</f>
        <v>249756.08000000002</v>
      </c>
      <c r="GH21" s="11">
        <f t="shared" si="532"/>
        <v>303519.05</v>
      </c>
      <c r="GI21" s="11">
        <f t="shared" si="532"/>
        <v>200880.21</v>
      </c>
      <c r="GJ21" s="11">
        <f t="shared" ref="GJ21" si="539">SUM(GJ22:GJ46)</f>
        <v>326266</v>
      </c>
      <c r="GK21" s="11">
        <f t="shared" si="532"/>
        <v>286017.06</v>
      </c>
      <c r="GL21" s="11">
        <f t="shared" ref="GL21:GN21" si="540">SUM(GL22:GL46)</f>
        <v>203196.9</v>
      </c>
      <c r="GM21" s="11">
        <f t="shared" ref="GM21" si="541">SUM(GM22:GM46)</f>
        <v>373401</v>
      </c>
      <c r="GN21" s="11">
        <f t="shared" si="540"/>
        <v>430521.17000000004</v>
      </c>
      <c r="GO21" s="11">
        <f t="shared" si="532"/>
        <v>236369.72</v>
      </c>
      <c r="GP21" s="11">
        <f t="shared" ref="GP21:GQ21" si="542">SUM(GP22:GP46)</f>
        <v>371903.31999999995</v>
      </c>
      <c r="GQ21" s="11">
        <f t="shared" si="542"/>
        <v>398811.28</v>
      </c>
      <c r="GR21" s="11">
        <f t="shared" si="532"/>
        <v>296389.69</v>
      </c>
      <c r="GS21" s="11">
        <f t="shared" si="532"/>
        <v>286216</v>
      </c>
      <c r="GT21" s="11">
        <f t="shared" ref="GT21:HM21" si="543">SUM(GT22:GT46)</f>
        <v>275817</v>
      </c>
      <c r="GU21" s="11">
        <f t="shared" si="543"/>
        <v>217194.69</v>
      </c>
      <c r="GV21" s="11">
        <f t="shared" ref="GV21" si="544">SUM(GV22:GV46)</f>
        <v>231472</v>
      </c>
      <c r="GW21" s="11">
        <f t="shared" si="543"/>
        <v>231472</v>
      </c>
      <c r="GX21" s="11">
        <f t="shared" si="543"/>
        <v>236902.81</v>
      </c>
      <c r="GY21" s="11">
        <f t="shared" ref="GY21" si="545">SUM(GY22:GY46)</f>
        <v>0</v>
      </c>
      <c r="GZ21" s="11">
        <f t="shared" si="543"/>
        <v>0</v>
      </c>
      <c r="HA21" s="11">
        <f t="shared" si="543"/>
        <v>2887.2</v>
      </c>
      <c r="HB21" s="11">
        <f t="shared" ref="HB21:HD21" si="546">SUM(HB22:HB46)</f>
        <v>0</v>
      </c>
      <c r="HC21" s="11">
        <f t="shared" si="546"/>
        <v>0</v>
      </c>
      <c r="HD21" s="11">
        <f t="shared" si="546"/>
        <v>0</v>
      </c>
      <c r="HE21" s="11">
        <f t="shared" si="543"/>
        <v>3231116.1399999997</v>
      </c>
      <c r="HF21" s="11">
        <f t="shared" ref="HF21" si="547">SUM(HF22:HF46)</f>
        <v>3375979.6800000006</v>
      </c>
      <c r="HG21" s="11">
        <f t="shared" si="543"/>
        <v>3544662.6700000009</v>
      </c>
      <c r="HH21" s="11">
        <f t="shared" si="543"/>
        <v>2722515.35</v>
      </c>
      <c r="HI21" s="11">
        <f t="shared" ref="HI21" si="548">SUM(HI22:HI46)</f>
        <v>3162385.46</v>
      </c>
      <c r="HJ21" s="11">
        <f t="shared" si="543"/>
        <v>2799782.66</v>
      </c>
      <c r="HK21" s="11">
        <f t="shared" si="543"/>
        <v>2526163.5700000003</v>
      </c>
      <c r="HL21" s="11">
        <f t="shared" ref="HL21" si="549">SUM(HL22:HL46)</f>
        <v>2629240.8600000003</v>
      </c>
      <c r="HM21" s="11">
        <f t="shared" si="543"/>
        <v>2097506.98</v>
      </c>
      <c r="HN21" s="11">
        <f t="shared" ref="HN21:HO21" si="550">SUM(HN22:HN46)</f>
        <v>2291986</v>
      </c>
      <c r="HO21" s="11">
        <f t="shared" si="550"/>
        <v>2290115.1</v>
      </c>
      <c r="HP21" s="11">
        <f t="shared" ref="HP21:HX21" si="551">SUM(HP22:HP46)</f>
        <v>2159100.35</v>
      </c>
      <c r="HQ21" s="11">
        <f t="shared" si="551"/>
        <v>2686692</v>
      </c>
      <c r="HR21" s="11">
        <f t="shared" ref="HR21" si="552">SUM(HR22:HR46)</f>
        <v>3094675.17</v>
      </c>
      <c r="HS21" s="11">
        <f t="shared" si="551"/>
        <v>2478804.2599999998</v>
      </c>
      <c r="HT21" s="11">
        <f t="shared" ref="HT21:HW21" si="553">SUM(HT22:HT46)</f>
        <v>2564189.04</v>
      </c>
      <c r="HU21" s="11">
        <f t="shared" ref="HU21" si="554">SUM(HU22:HU46)</f>
        <v>3079120.3200000003</v>
      </c>
      <c r="HV21" s="11">
        <f t="shared" si="553"/>
        <v>3063333.69</v>
      </c>
      <c r="HW21" s="11">
        <f t="shared" si="553"/>
        <v>2656010</v>
      </c>
      <c r="HX21" s="11">
        <f t="shared" si="551"/>
        <v>2911772.29</v>
      </c>
      <c r="HY21" s="11">
        <f t="shared" ref="HY21:IA21" si="555">SUM(HY22:HY46)</f>
        <v>3233284.29</v>
      </c>
      <c r="HZ21" s="11">
        <f t="shared" ref="HZ21" si="556">SUM(HZ22:HZ46)</f>
        <v>2639853</v>
      </c>
      <c r="IA21" s="11">
        <f t="shared" si="555"/>
        <v>2880830</v>
      </c>
      <c r="IB21" s="11">
        <f t="shared" ref="IB21:ID21" si="557">SUM(IB22:IB46)</f>
        <v>2918756.17</v>
      </c>
      <c r="IC21" s="11">
        <f t="shared" ref="IC21" si="558">SUM(IC22:IC46)</f>
        <v>3020899</v>
      </c>
      <c r="ID21" s="11">
        <f t="shared" si="557"/>
        <v>3590150.08</v>
      </c>
      <c r="IE21" s="11">
        <f t="shared" ref="IE21:IG21" si="559">SUM(IE22:IE46)</f>
        <v>3215896.94</v>
      </c>
      <c r="IF21" s="11">
        <f t="shared" ref="IF21:II21" si="560">SUM(IF22:IF46)</f>
        <v>3041386.2</v>
      </c>
      <c r="IG21" s="11">
        <f t="shared" si="559"/>
        <v>2943786.12</v>
      </c>
      <c r="IH21" s="11">
        <f t="shared" ref="IH21" si="561">SUM(IH22:IH46)</f>
        <v>3404826.7899999996</v>
      </c>
      <c r="II21" s="11">
        <f t="shared" si="560"/>
        <v>3426505.6</v>
      </c>
      <c r="IJ21" s="54"/>
    </row>
    <row r="22" spans="1:244" x14ac:dyDescent="0.25">
      <c r="A22" s="5">
        <v>2101</v>
      </c>
      <c r="B22" s="9" t="s">
        <v>9</v>
      </c>
      <c r="C22" s="13">
        <v>3263.33</v>
      </c>
      <c r="D22" s="13">
        <v>3263.33</v>
      </c>
      <c r="E22" s="13">
        <v>615.35</v>
      </c>
      <c r="F22" s="13">
        <v>2834</v>
      </c>
      <c r="G22" s="13">
        <v>834</v>
      </c>
      <c r="H22" s="13">
        <v>1021.37</v>
      </c>
      <c r="I22" s="13">
        <v>1187.7</v>
      </c>
      <c r="J22" s="13">
        <v>300</v>
      </c>
      <c r="K22" s="13">
        <v>131.43</v>
      </c>
      <c r="L22" s="13">
        <v>878</v>
      </c>
      <c r="M22" s="13">
        <v>878</v>
      </c>
      <c r="N22" s="13">
        <v>123.92</v>
      </c>
      <c r="O22" s="13">
        <v>780</v>
      </c>
      <c r="P22" s="13">
        <v>780</v>
      </c>
      <c r="Q22" s="13">
        <v>1409.88</v>
      </c>
      <c r="R22" s="13">
        <v>1209.8399999999999</v>
      </c>
      <c r="S22" s="13">
        <v>2120</v>
      </c>
      <c r="T22" s="13">
        <v>1601.42</v>
      </c>
      <c r="U22" s="13">
        <v>729</v>
      </c>
      <c r="V22" s="13">
        <v>729</v>
      </c>
      <c r="W22" s="13">
        <v>246.2</v>
      </c>
      <c r="X22" s="13">
        <v>729</v>
      </c>
      <c r="Y22" s="13">
        <v>729</v>
      </c>
      <c r="Z22" s="13">
        <v>365.09</v>
      </c>
      <c r="AA22" s="13">
        <v>900</v>
      </c>
      <c r="AB22" s="13">
        <v>1000</v>
      </c>
      <c r="AC22" s="13">
        <v>786.25</v>
      </c>
      <c r="AD22" s="13">
        <v>900</v>
      </c>
      <c r="AE22" s="13">
        <v>900</v>
      </c>
      <c r="AF22" s="13">
        <v>657</v>
      </c>
      <c r="AG22" s="13">
        <v>24801.33</v>
      </c>
      <c r="AH22" s="13">
        <v>24801.33</v>
      </c>
      <c r="AI22" s="13">
        <v>7909.71</v>
      </c>
      <c r="AJ22" s="13">
        <v>17430</v>
      </c>
      <c r="AK22" s="13">
        <v>8430</v>
      </c>
      <c r="AL22" s="13">
        <v>9265.3700000000008</v>
      </c>
      <c r="AM22" s="13">
        <v>9845.9</v>
      </c>
      <c r="AN22" s="13">
        <v>2200</v>
      </c>
      <c r="AO22" s="13">
        <v>1663.33</v>
      </c>
      <c r="AP22" s="13">
        <v>6630</v>
      </c>
      <c r="AQ22" s="13">
        <v>2500</v>
      </c>
      <c r="AR22" s="13">
        <v>1934.33</v>
      </c>
      <c r="AS22" s="13">
        <v>4680</v>
      </c>
      <c r="AT22" s="13">
        <v>4680</v>
      </c>
      <c r="AU22" s="13">
        <v>6256.14</v>
      </c>
      <c r="AV22" s="13">
        <v>7695.08</v>
      </c>
      <c r="AW22" s="13">
        <v>6700</v>
      </c>
      <c r="AX22" s="13">
        <v>3735.04</v>
      </c>
      <c r="AY22" s="13">
        <v>5452</v>
      </c>
      <c r="AZ22" s="13">
        <v>5452</v>
      </c>
      <c r="BA22" s="13">
        <v>2495.14</v>
      </c>
      <c r="BB22" s="13">
        <v>2750</v>
      </c>
      <c r="BC22" s="13">
        <v>2750</v>
      </c>
      <c r="BD22" s="13">
        <v>2887.61</v>
      </c>
      <c r="BE22" s="13">
        <v>5000</v>
      </c>
      <c r="BF22" s="13">
        <v>5000</v>
      </c>
      <c r="BG22" s="13">
        <v>3174</v>
      </c>
      <c r="BH22" s="13">
        <v>5120</v>
      </c>
      <c r="BI22" s="13">
        <v>2120</v>
      </c>
      <c r="BJ22" s="13">
        <v>3693</v>
      </c>
      <c r="BK22" s="13">
        <v>15011.33</v>
      </c>
      <c r="BL22" s="13">
        <v>15011.33</v>
      </c>
      <c r="BM22" s="13">
        <v>3806.65</v>
      </c>
      <c r="BN22" s="13">
        <v>7500</v>
      </c>
      <c r="BO22" s="13">
        <v>3650</v>
      </c>
      <c r="BP22" s="13">
        <v>2974.76</v>
      </c>
      <c r="BQ22" s="13">
        <v>3177.05</v>
      </c>
      <c r="BR22" s="13">
        <v>2200</v>
      </c>
      <c r="BS22" s="13">
        <v>1522.25</v>
      </c>
      <c r="BT22" s="13">
        <v>3237</v>
      </c>
      <c r="BU22" s="13">
        <v>2000</v>
      </c>
      <c r="BV22" s="13">
        <v>1370.42</v>
      </c>
      <c r="BW22" s="13">
        <v>1872</v>
      </c>
      <c r="BX22" s="13">
        <v>1872</v>
      </c>
      <c r="BY22" s="13">
        <v>1217.1099999999999</v>
      </c>
      <c r="BZ22" s="13">
        <v>2888.52</v>
      </c>
      <c r="CA22" s="13">
        <v>2500</v>
      </c>
      <c r="CB22" s="13">
        <v>1333.37</v>
      </c>
      <c r="CC22" s="13">
        <v>2485</v>
      </c>
      <c r="CD22" s="13">
        <v>2485</v>
      </c>
      <c r="CE22" s="13">
        <v>1127.69</v>
      </c>
      <c r="CF22" s="13">
        <v>700</v>
      </c>
      <c r="CG22" s="13">
        <v>700</v>
      </c>
      <c r="CH22" s="13">
        <v>1386.78</v>
      </c>
      <c r="CI22" s="13">
        <v>2891</v>
      </c>
      <c r="CJ22" s="13">
        <v>2891</v>
      </c>
      <c r="CK22" s="13">
        <v>2797.59</v>
      </c>
      <c r="CL22" s="13">
        <v>4300</v>
      </c>
      <c r="CM22" s="13">
        <v>4300</v>
      </c>
      <c r="CN22" s="13">
        <v>2599</v>
      </c>
      <c r="CO22" s="13">
        <v>652.66999999999996</v>
      </c>
      <c r="CP22" s="13">
        <v>652.66999999999996</v>
      </c>
      <c r="CQ22" s="13">
        <v>123.07</v>
      </c>
      <c r="CR22" s="13">
        <v>315</v>
      </c>
      <c r="CS22" s="13">
        <v>315</v>
      </c>
      <c r="CT22" s="13">
        <v>113.5</v>
      </c>
      <c r="CU22" s="13">
        <v>644</v>
      </c>
      <c r="CV22" s="13">
        <v>50</v>
      </c>
      <c r="CW22" s="13">
        <v>14.61</v>
      </c>
      <c r="CX22" s="13">
        <v>98</v>
      </c>
      <c r="CY22" s="13">
        <v>98</v>
      </c>
      <c r="CZ22" s="13">
        <v>13.77</v>
      </c>
      <c r="DA22" s="13">
        <v>117</v>
      </c>
      <c r="DB22" s="13">
        <v>117</v>
      </c>
      <c r="DC22" s="13">
        <v>64.430000000000007</v>
      </c>
      <c r="DD22" s="13">
        <v>134.43</v>
      </c>
      <c r="DE22" s="13">
        <v>100</v>
      </c>
      <c r="DF22" s="13">
        <v>42.4</v>
      </c>
      <c r="DG22" s="13">
        <v>81</v>
      </c>
      <c r="DH22" s="13">
        <v>81</v>
      </c>
      <c r="DI22" s="13">
        <v>27.36</v>
      </c>
      <c r="DJ22" s="13">
        <v>5300</v>
      </c>
      <c r="DK22" s="13">
        <v>5300</v>
      </c>
      <c r="DL22" s="13">
        <v>446.22</v>
      </c>
      <c r="DM22" s="13">
        <v>400</v>
      </c>
      <c r="DN22" s="13">
        <v>400</v>
      </c>
      <c r="DO22" s="13">
        <v>333.19</v>
      </c>
      <c r="DP22" s="13">
        <v>360</v>
      </c>
      <c r="DQ22" s="13">
        <v>360</v>
      </c>
      <c r="DR22" s="13">
        <v>292</v>
      </c>
      <c r="DS22" s="13">
        <v>6526.67</v>
      </c>
      <c r="DT22" s="13">
        <v>6526.67</v>
      </c>
      <c r="DU22" s="13">
        <v>4280.7299999999996</v>
      </c>
      <c r="DV22" s="13">
        <v>7649</v>
      </c>
      <c r="DW22" s="13">
        <v>4649</v>
      </c>
      <c r="DX22" s="13">
        <v>2751.86</v>
      </c>
      <c r="DY22" s="13">
        <v>2139.34</v>
      </c>
      <c r="DZ22" s="13">
        <v>1300</v>
      </c>
      <c r="EA22" s="13">
        <v>936.03</v>
      </c>
      <c r="EB22" s="13">
        <v>1755</v>
      </c>
      <c r="EC22" s="13">
        <v>1000</v>
      </c>
      <c r="ED22" s="13">
        <v>227.84</v>
      </c>
      <c r="EE22" s="13">
        <v>1404</v>
      </c>
      <c r="EF22" s="13">
        <v>1404</v>
      </c>
      <c r="EG22" s="13">
        <v>764.33</v>
      </c>
      <c r="EH22" s="13">
        <v>2000</v>
      </c>
      <c r="EI22" s="13">
        <v>1800</v>
      </c>
      <c r="EJ22" s="13">
        <v>423.81</v>
      </c>
      <c r="EK22" s="13">
        <v>1302</v>
      </c>
      <c r="EL22" s="13">
        <v>1302</v>
      </c>
      <c r="EM22" s="13">
        <v>553.57000000000005</v>
      </c>
      <c r="EN22" s="13">
        <v>80</v>
      </c>
      <c r="EO22" s="13">
        <v>250</v>
      </c>
      <c r="EP22" s="13">
        <v>824.52</v>
      </c>
      <c r="EQ22" s="13">
        <v>1598</v>
      </c>
      <c r="ER22" s="13">
        <v>1600</v>
      </c>
      <c r="ES22" s="13">
        <v>929.02</v>
      </c>
      <c r="ET22" s="13">
        <v>1330</v>
      </c>
      <c r="EU22" s="13">
        <v>1330</v>
      </c>
      <c r="EV22" s="13">
        <v>1267</v>
      </c>
      <c r="EW22" s="13">
        <v>15073.92</v>
      </c>
      <c r="EX22" s="13">
        <v>15073.92</v>
      </c>
      <c r="EY22" s="13">
        <v>2830.63</v>
      </c>
      <c r="EZ22" s="13">
        <v>6928</v>
      </c>
      <c r="FA22" s="13">
        <v>4928</v>
      </c>
      <c r="FB22" s="13">
        <v>2496.65</v>
      </c>
      <c r="FC22" s="13">
        <v>2903.28</v>
      </c>
      <c r="FD22" s="13">
        <v>500</v>
      </c>
      <c r="FE22" s="13">
        <v>321.25</v>
      </c>
      <c r="FF22" s="13">
        <v>2145</v>
      </c>
      <c r="FG22" s="13">
        <v>1000</v>
      </c>
      <c r="FH22" s="13">
        <v>302.89</v>
      </c>
      <c r="FI22" s="13">
        <v>2184</v>
      </c>
      <c r="FJ22" s="13">
        <v>2184</v>
      </c>
      <c r="FK22" s="13">
        <v>1417.47</v>
      </c>
      <c r="FL22" s="13">
        <v>2957.38</v>
      </c>
      <c r="FM22" s="13">
        <v>2200</v>
      </c>
      <c r="FN22" s="13">
        <v>969.57</v>
      </c>
      <c r="FO22" s="13">
        <v>1783</v>
      </c>
      <c r="FP22" s="13">
        <v>1783</v>
      </c>
      <c r="FQ22" s="13">
        <v>921.62</v>
      </c>
      <c r="FR22" s="13">
        <v>1500</v>
      </c>
      <c r="FS22" s="13">
        <v>1500</v>
      </c>
      <c r="FT22" s="13">
        <v>892.43</v>
      </c>
      <c r="FU22" s="13">
        <v>2502</v>
      </c>
      <c r="FV22" s="13">
        <v>2502</v>
      </c>
      <c r="FW22" s="13">
        <v>1965.64</v>
      </c>
      <c r="FX22" s="13">
        <v>2600</v>
      </c>
      <c r="FY22" s="13">
        <v>2600</v>
      </c>
      <c r="FZ22" s="13">
        <v>1802</v>
      </c>
      <c r="GA22" s="13">
        <v>0</v>
      </c>
      <c r="GB22" s="13">
        <v>0</v>
      </c>
      <c r="GC22" s="13">
        <v>0</v>
      </c>
      <c r="GD22" s="13">
        <v>0</v>
      </c>
      <c r="GE22" s="13">
        <v>1400</v>
      </c>
      <c r="GF22" s="13">
        <v>2724.79</v>
      </c>
      <c r="GG22" s="13">
        <v>5523.72</v>
      </c>
      <c r="GH22" s="13">
        <v>1441</v>
      </c>
      <c r="GI22" s="13">
        <v>873.54</v>
      </c>
      <c r="GJ22" s="13">
        <v>4158</v>
      </c>
      <c r="GK22" s="13">
        <v>4158</v>
      </c>
      <c r="GL22" s="13">
        <v>822.25</v>
      </c>
      <c r="GM22" s="13">
        <v>3113</v>
      </c>
      <c r="GN22" s="13">
        <v>3113</v>
      </c>
      <c r="GO22" s="13">
        <v>2349.16</v>
      </c>
      <c r="GP22" s="13">
        <v>3714.75</v>
      </c>
      <c r="GQ22" s="13">
        <v>2000</v>
      </c>
      <c r="GR22" s="13">
        <v>1668.26</v>
      </c>
      <c r="GS22" s="13">
        <v>2603</v>
      </c>
      <c r="GT22" s="13">
        <v>2603</v>
      </c>
      <c r="GU22" s="13">
        <v>987.8</v>
      </c>
      <c r="GV22" s="13">
        <v>2100</v>
      </c>
      <c r="GW22" s="13">
        <v>2100</v>
      </c>
      <c r="GX22" s="13">
        <v>1182.45</v>
      </c>
      <c r="GY22" s="13">
        <v>0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f t="shared" ref="HE22:HE39" si="562">C22+BK22+AG22+CO22+DS22+EW22+GA22</f>
        <v>65329.25</v>
      </c>
      <c r="HF22" s="13">
        <f t="shared" ref="HF22:HF39" si="563">D22+BL22+AH22+CP22+DT22+EX22+GB22</f>
        <v>65329.25</v>
      </c>
      <c r="HG22" s="13">
        <f t="shared" ref="HG22:HG39" si="564">E22+BM22+AI22+CQ22+DU22+EY22+GC22</f>
        <v>19566.14</v>
      </c>
      <c r="HH22" s="13">
        <f t="shared" ref="HH22:HH39" si="565">F22+BN22+AJ22+CR22+DV22+EZ22+GD22</f>
        <v>42656</v>
      </c>
      <c r="HI22" s="13">
        <f t="shared" ref="HI22:HI39" si="566">G22+BO22+AK22+CS22+DW22+FA22+GE22</f>
        <v>24206</v>
      </c>
      <c r="HJ22" s="13">
        <f t="shared" ref="HJ22:HJ39" si="567">H22+BP22+AL22+CT22+DX22+FB22+GF22</f>
        <v>21348.300000000003</v>
      </c>
      <c r="HK22" s="13">
        <f t="shared" ref="HK22:HK39" si="568">I22+BQ22+AM22+CU22+DY22+FC22+GG22</f>
        <v>25420.989999999998</v>
      </c>
      <c r="HL22" s="13">
        <f t="shared" ref="HL22:HL39" si="569">J22+BR22+AN22+CV22+DZ22+FD22+GH22</f>
        <v>7991</v>
      </c>
      <c r="HM22" s="13">
        <f t="shared" ref="HM22:HM39" si="570">K22+BS22+AO22+CW22+EA22+FE22+GI22</f>
        <v>5462.4400000000005</v>
      </c>
      <c r="HN22" s="13">
        <f t="shared" ref="HN22:HN39" si="571">L22+BT22+AP22+CX22+EB22+FF22+GJ22</f>
        <v>18901</v>
      </c>
      <c r="HO22" s="13">
        <f t="shared" ref="HO22:HO39" si="572">M22+BU22+AQ22+CY22+EC22+FG22+GK22</f>
        <v>11634</v>
      </c>
      <c r="HP22" s="13">
        <f t="shared" ref="HP22:HP39" si="573">N22+BV22+AR22+CZ22+ED22+FH22+GL22</f>
        <v>4795.42</v>
      </c>
      <c r="HQ22" s="13">
        <f t="shared" ref="HQ22:HQ39" si="574">O22+BW22+AS22+DA22+EE22+FI22+GM22</f>
        <v>14150</v>
      </c>
      <c r="HR22" s="13">
        <f t="shared" ref="HR22:HR39" si="575">P22+BX22+AT22+DB22+EF22+FJ22+GN22</f>
        <v>14150</v>
      </c>
      <c r="HS22" s="13">
        <f t="shared" ref="HS22:HS39" si="576">Q22+BY22+AU22+DC22+EG22+FK22+GO22</f>
        <v>13478.52</v>
      </c>
      <c r="HT22" s="13">
        <f t="shared" ref="HT22:HT39" si="577">R22+BZ22+AV22+DD22+EH22+FL22+GP22</f>
        <v>20600</v>
      </c>
      <c r="HU22" s="13">
        <f t="shared" ref="HU22:HU39" si="578">S22+CA22+AW22+DE22+EI22+FM22+GQ22</f>
        <v>17420</v>
      </c>
      <c r="HV22" s="13">
        <f t="shared" ref="HV22:HV39" si="579">T22+CB22+AX22+DF22+EJ22+FN22+GR22</f>
        <v>9773.869999999999</v>
      </c>
      <c r="HW22" s="13">
        <f t="shared" ref="HW22:HW39" si="580">U22+CC22+AY22+DG22+EK22+FO22+GS22</f>
        <v>14435</v>
      </c>
      <c r="HX22" s="13">
        <f t="shared" ref="HX22:HX39" si="581">V22+CD22+AZ22+DH22+EL22+FP22+GT22</f>
        <v>14435</v>
      </c>
      <c r="HY22" s="13">
        <f t="shared" ref="HY22:HY39" si="582">W22+CE22+BA22+DI22+EM22+FQ22+GU22</f>
        <v>6359.38</v>
      </c>
      <c r="HZ22" s="13">
        <f t="shared" ref="HZ22:HZ39" si="583">X22+CF22+BB22+DJ22+EN22+FR22+GV22</f>
        <v>13159</v>
      </c>
      <c r="IA22" s="13">
        <f t="shared" ref="IA22:IA39" si="584">Y22+CG22+BC22+DK22+EO22+FS22+GW22</f>
        <v>13329</v>
      </c>
      <c r="IB22" s="13">
        <f t="shared" ref="IB22:IB46" si="585">Z22+BD22+CH22+DL22+EP22+FT22+GX22</f>
        <v>7985.1000000000013</v>
      </c>
      <c r="IC22" s="13">
        <f t="shared" ref="IC22:IC46" si="586">AA22+BE22+CI22+DM22+EQ22+FU22+GY22</f>
        <v>13291</v>
      </c>
      <c r="ID22" s="13">
        <f t="shared" ref="ID22:ID46" si="587">AB22+BF22+CJ22+DN22+ER22+FV22+GZ22</f>
        <v>13393</v>
      </c>
      <c r="IE22" s="13">
        <f t="shared" ref="IE22:IE46" si="588">AC22+BG22+CK22+DO22+ES22+FW22+HA22</f>
        <v>9985.6899999999987</v>
      </c>
      <c r="IF22" s="13">
        <f t="shared" ref="IF22:IF46" si="589">AD22+BH22+CL22+DP22+ET22+FX22+HB22</f>
        <v>14610</v>
      </c>
      <c r="IG22" s="13">
        <f t="shared" ref="IG22:IH46" si="590">AE22+BI22+CM22+DQ22+EU22+FY22+HC22</f>
        <v>11610</v>
      </c>
      <c r="IH22" s="13">
        <v>2517.5500000000002</v>
      </c>
      <c r="II22" s="13">
        <f>AF22+BJ22+CN22+DR22+EV22+FZ22+HD22</f>
        <v>10310</v>
      </c>
      <c r="IJ22" s="54"/>
    </row>
    <row r="23" spans="1:244" x14ac:dyDescent="0.25">
      <c r="A23" s="5">
        <v>2102</v>
      </c>
      <c r="B23" s="9" t="s">
        <v>317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20000</v>
      </c>
      <c r="BI23" s="13">
        <v>0</v>
      </c>
      <c r="BJ23" s="13">
        <f>40000-40000</f>
        <v>0</v>
      </c>
      <c r="BK23" s="13">
        <v>1854.74</v>
      </c>
      <c r="BL23" s="13">
        <v>1854.74</v>
      </c>
      <c r="BM23" s="13">
        <v>1435.89</v>
      </c>
      <c r="BN23" s="13">
        <v>1200</v>
      </c>
      <c r="BO23" s="13">
        <v>1500</v>
      </c>
      <c r="BP23" s="13">
        <v>1353.02</v>
      </c>
      <c r="BQ23" s="13">
        <v>1139.3399999999999</v>
      </c>
      <c r="BR23" s="13">
        <v>1139.3399999999999</v>
      </c>
      <c r="BS23" s="13">
        <v>1136.3499999999999</v>
      </c>
      <c r="BT23" s="13">
        <v>1800</v>
      </c>
      <c r="BU23" s="13">
        <v>1800</v>
      </c>
      <c r="BV23" s="13">
        <v>1270.26</v>
      </c>
      <c r="BW23" s="13">
        <v>1784</v>
      </c>
      <c r="BX23" s="13">
        <v>1784</v>
      </c>
      <c r="BY23" s="13">
        <v>1216.78</v>
      </c>
      <c r="BZ23" s="13">
        <v>1462.3</v>
      </c>
      <c r="CA23" s="13">
        <v>2000</v>
      </c>
      <c r="CB23" s="13">
        <v>1648.47</v>
      </c>
      <c r="CC23" s="13">
        <v>1984</v>
      </c>
      <c r="CD23" s="13">
        <v>1984</v>
      </c>
      <c r="CE23" s="13">
        <v>485.61</v>
      </c>
      <c r="CF23" s="13">
        <v>2000</v>
      </c>
      <c r="CG23" s="13">
        <v>2000</v>
      </c>
      <c r="CH23" s="13">
        <v>701.48</v>
      </c>
      <c r="CI23" s="13">
        <v>1740</v>
      </c>
      <c r="CJ23" s="13">
        <v>1740</v>
      </c>
      <c r="CK23" s="13">
        <v>149</v>
      </c>
      <c r="CL23" s="13">
        <v>1440</v>
      </c>
      <c r="CM23" s="13">
        <v>1440</v>
      </c>
      <c r="CN23" s="13">
        <v>1440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3.49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245.16</v>
      </c>
      <c r="EX23" s="13">
        <v>245.16</v>
      </c>
      <c r="EY23" s="13">
        <v>125</v>
      </c>
      <c r="EZ23" s="13">
        <v>250</v>
      </c>
      <c r="FA23" s="13">
        <v>250</v>
      </c>
      <c r="FB23" s="13">
        <v>198.5</v>
      </c>
      <c r="FC23" s="13">
        <v>163.93</v>
      </c>
      <c r="FD23" s="13">
        <v>100</v>
      </c>
      <c r="FE23" s="13">
        <v>64</v>
      </c>
      <c r="FF23" s="13">
        <v>100</v>
      </c>
      <c r="FG23" s="13">
        <v>100</v>
      </c>
      <c r="FH23" s="13">
        <v>60</v>
      </c>
      <c r="FI23" s="13">
        <v>100</v>
      </c>
      <c r="FJ23" s="13">
        <v>100</v>
      </c>
      <c r="FK23" s="13">
        <v>380.7</v>
      </c>
      <c r="FL23" s="13">
        <v>700</v>
      </c>
      <c r="FM23" s="13">
        <v>500</v>
      </c>
      <c r="FN23" s="13">
        <v>178</v>
      </c>
      <c r="FO23" s="13">
        <v>300</v>
      </c>
      <c r="FP23" s="13">
        <v>300</v>
      </c>
      <c r="FQ23" s="13">
        <v>30</v>
      </c>
      <c r="FR23" s="13">
        <v>100</v>
      </c>
      <c r="FS23" s="13">
        <v>520</v>
      </c>
      <c r="FT23" s="13">
        <v>535</v>
      </c>
      <c r="FU23" s="13">
        <v>100</v>
      </c>
      <c r="FV23" s="13">
        <v>100</v>
      </c>
      <c r="FW23" s="13">
        <v>0</v>
      </c>
      <c r="FX23" s="13">
        <v>100</v>
      </c>
      <c r="FY23" s="13">
        <v>100</v>
      </c>
      <c r="FZ23" s="13">
        <v>380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286.72000000000003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74.95</v>
      </c>
      <c r="GP23" s="13">
        <v>321.7</v>
      </c>
      <c r="GQ23" s="13">
        <v>321.7</v>
      </c>
      <c r="GR23" s="13">
        <v>0</v>
      </c>
      <c r="GS23" s="13"/>
      <c r="GT23" s="13"/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f t="shared" si="562"/>
        <v>2099.9</v>
      </c>
      <c r="HF23" s="13">
        <f t="shared" si="563"/>
        <v>2099.9</v>
      </c>
      <c r="HG23" s="13">
        <f t="shared" si="564"/>
        <v>1560.89</v>
      </c>
      <c r="HH23" s="13">
        <f t="shared" si="565"/>
        <v>1450</v>
      </c>
      <c r="HI23" s="13">
        <f t="shared" si="566"/>
        <v>1750</v>
      </c>
      <c r="HJ23" s="13">
        <f t="shared" si="567"/>
        <v>1551.52</v>
      </c>
      <c r="HK23" s="13">
        <f t="shared" si="568"/>
        <v>1589.99</v>
      </c>
      <c r="HL23" s="13">
        <f t="shared" si="569"/>
        <v>1239.3399999999999</v>
      </c>
      <c r="HM23" s="13">
        <f t="shared" si="570"/>
        <v>1200.3499999999999</v>
      </c>
      <c r="HN23" s="13">
        <f t="shared" si="571"/>
        <v>1900</v>
      </c>
      <c r="HO23" s="13">
        <f t="shared" si="572"/>
        <v>1903.49</v>
      </c>
      <c r="HP23" s="13">
        <f t="shared" si="573"/>
        <v>1330.26</v>
      </c>
      <c r="HQ23" s="13">
        <f t="shared" si="574"/>
        <v>1884</v>
      </c>
      <c r="HR23" s="13">
        <f t="shared" si="575"/>
        <v>1884</v>
      </c>
      <c r="HS23" s="13">
        <f t="shared" si="576"/>
        <v>1672.43</v>
      </c>
      <c r="HT23" s="13">
        <f t="shared" si="577"/>
        <v>2484</v>
      </c>
      <c r="HU23" s="13">
        <f t="shared" si="578"/>
        <v>2821.7</v>
      </c>
      <c r="HV23" s="13">
        <f t="shared" si="579"/>
        <v>1826.47</v>
      </c>
      <c r="HW23" s="13">
        <f t="shared" si="580"/>
        <v>2284</v>
      </c>
      <c r="HX23" s="13">
        <f t="shared" si="581"/>
        <v>2284</v>
      </c>
      <c r="HY23" s="13">
        <f t="shared" si="582"/>
        <v>515.61</v>
      </c>
      <c r="HZ23" s="13">
        <f t="shared" si="583"/>
        <v>2100</v>
      </c>
      <c r="IA23" s="13">
        <f t="shared" si="584"/>
        <v>2520</v>
      </c>
      <c r="IB23" s="13">
        <f t="shared" si="585"/>
        <v>1236.48</v>
      </c>
      <c r="IC23" s="13">
        <f t="shared" si="586"/>
        <v>1840</v>
      </c>
      <c r="ID23" s="13">
        <f t="shared" si="587"/>
        <v>1840</v>
      </c>
      <c r="IE23" s="13">
        <f t="shared" si="588"/>
        <v>149</v>
      </c>
      <c r="IF23" s="13">
        <f t="shared" si="589"/>
        <v>21540</v>
      </c>
      <c r="IG23" s="13">
        <f t="shared" si="590"/>
        <v>1540</v>
      </c>
      <c r="IH23" s="13">
        <v>214.08</v>
      </c>
      <c r="II23" s="13">
        <f>AF23+BJ23+CN23+DR23+EV23+FZ23+HD23</f>
        <v>1820</v>
      </c>
      <c r="IJ23" s="54"/>
    </row>
    <row r="24" spans="1:244" x14ac:dyDescent="0.25">
      <c r="A24" s="5">
        <v>2103</v>
      </c>
      <c r="B24" s="9" t="s">
        <v>10</v>
      </c>
      <c r="C24" s="13">
        <v>963.47</v>
      </c>
      <c r="D24" s="13">
        <v>1135.1199999999999</v>
      </c>
      <c r="E24" s="13">
        <v>1474.12</v>
      </c>
      <c r="F24" s="13">
        <v>1390</v>
      </c>
      <c r="G24" s="13">
        <v>500</v>
      </c>
      <c r="H24" s="13">
        <v>498.17</v>
      </c>
      <c r="I24" s="13">
        <v>521.30999999999995</v>
      </c>
      <c r="J24" s="13">
        <v>0</v>
      </c>
      <c r="K24" s="13">
        <v>0</v>
      </c>
      <c r="L24" s="13">
        <v>0</v>
      </c>
      <c r="M24" s="13">
        <v>31.41</v>
      </c>
      <c r="N24" s="13">
        <v>31.41</v>
      </c>
      <c r="O24" s="13">
        <v>32</v>
      </c>
      <c r="P24" s="13">
        <v>33</v>
      </c>
      <c r="Q24" s="13">
        <v>47.3</v>
      </c>
      <c r="R24" s="13">
        <v>33.299999999999997</v>
      </c>
      <c r="S24" s="13">
        <v>220.3</v>
      </c>
      <c r="T24" s="13">
        <v>33.299999999999997</v>
      </c>
      <c r="U24" s="13">
        <v>29</v>
      </c>
      <c r="V24" s="13">
        <v>33.299999999999997</v>
      </c>
      <c r="W24" s="13">
        <v>33.299999999999997</v>
      </c>
      <c r="X24" s="13">
        <v>30</v>
      </c>
      <c r="Y24" s="13">
        <v>30</v>
      </c>
      <c r="Z24" s="13">
        <v>0</v>
      </c>
      <c r="AA24" s="13">
        <v>100</v>
      </c>
      <c r="AB24" s="13">
        <v>40</v>
      </c>
      <c r="AC24" s="13">
        <v>0</v>
      </c>
      <c r="AD24" s="13">
        <v>40</v>
      </c>
      <c r="AE24" s="13">
        <v>40</v>
      </c>
      <c r="AF24" s="13">
        <v>0</v>
      </c>
      <c r="AG24" s="13">
        <v>3441.15</v>
      </c>
      <c r="AH24" s="13">
        <v>4398.51</v>
      </c>
      <c r="AI24" s="13">
        <v>4866.51</v>
      </c>
      <c r="AJ24" s="13">
        <v>643</v>
      </c>
      <c r="AK24" s="13">
        <v>643</v>
      </c>
      <c r="AL24" s="13">
        <v>514.36</v>
      </c>
      <c r="AM24" s="13">
        <v>465.57</v>
      </c>
      <c r="AN24" s="13">
        <v>0</v>
      </c>
      <c r="AO24" s="13">
        <v>133</v>
      </c>
      <c r="AP24" s="13">
        <v>200</v>
      </c>
      <c r="AQ24" s="13">
        <v>200</v>
      </c>
      <c r="AR24" s="13">
        <v>281.58</v>
      </c>
      <c r="AS24" s="13">
        <v>427</v>
      </c>
      <c r="AT24" s="13">
        <v>427</v>
      </c>
      <c r="AU24" s="13">
        <v>151.19999999999999</v>
      </c>
      <c r="AV24" s="13">
        <v>455.4</v>
      </c>
      <c r="AW24" s="13">
        <v>455.4</v>
      </c>
      <c r="AX24" s="13">
        <v>155.4</v>
      </c>
      <c r="AY24" s="13">
        <v>380</v>
      </c>
      <c r="AZ24" s="13">
        <v>380</v>
      </c>
      <c r="BA24" s="13">
        <v>155.4</v>
      </c>
      <c r="BB24" s="13">
        <v>140</v>
      </c>
      <c r="BC24" s="13">
        <v>140</v>
      </c>
      <c r="BD24" s="13">
        <v>0</v>
      </c>
      <c r="BE24" s="13">
        <v>150</v>
      </c>
      <c r="BF24" s="13">
        <v>150</v>
      </c>
      <c r="BG24" s="13">
        <v>0</v>
      </c>
      <c r="BH24" s="13">
        <v>152</v>
      </c>
      <c r="BI24" s="13">
        <v>152</v>
      </c>
      <c r="BJ24" s="13">
        <v>0</v>
      </c>
      <c r="BK24" s="13">
        <v>1898.37</v>
      </c>
      <c r="BL24" s="13">
        <v>2609.38</v>
      </c>
      <c r="BM24" s="13">
        <v>3287.38</v>
      </c>
      <c r="BN24" s="13">
        <v>770</v>
      </c>
      <c r="BO24" s="13">
        <v>170</v>
      </c>
      <c r="BP24" s="13">
        <v>53.28</v>
      </c>
      <c r="BQ24" s="13">
        <v>273.77</v>
      </c>
      <c r="BR24" s="13">
        <v>119</v>
      </c>
      <c r="BS24" s="13">
        <v>0</v>
      </c>
      <c r="BT24" s="13">
        <v>100</v>
      </c>
      <c r="BU24" s="13">
        <v>100</v>
      </c>
      <c r="BV24" s="13">
        <v>77.09</v>
      </c>
      <c r="BW24" s="13">
        <v>156</v>
      </c>
      <c r="BX24" s="13">
        <v>156</v>
      </c>
      <c r="BY24" s="13">
        <v>57.6</v>
      </c>
      <c r="BZ24" s="13">
        <v>159.19999999999999</v>
      </c>
      <c r="CA24" s="13">
        <v>59.2</v>
      </c>
      <c r="CB24" s="13">
        <v>59.2</v>
      </c>
      <c r="CC24" s="13">
        <v>51</v>
      </c>
      <c r="CD24" s="13">
        <v>59.2</v>
      </c>
      <c r="CE24" s="13">
        <v>59.2</v>
      </c>
      <c r="CF24" s="13">
        <v>55</v>
      </c>
      <c r="CG24" s="13">
        <v>55</v>
      </c>
      <c r="CH24" s="13">
        <v>0</v>
      </c>
      <c r="CI24" s="13">
        <v>60</v>
      </c>
      <c r="CJ24" s="13">
        <v>60</v>
      </c>
      <c r="CK24" s="13">
        <v>0</v>
      </c>
      <c r="CL24" s="13">
        <v>60</v>
      </c>
      <c r="CM24" s="13">
        <v>60</v>
      </c>
      <c r="CN24" s="13">
        <v>0</v>
      </c>
      <c r="CO24" s="13">
        <v>82.54</v>
      </c>
      <c r="CP24" s="13">
        <v>110.41</v>
      </c>
      <c r="CQ24" s="13">
        <v>110.41</v>
      </c>
      <c r="CR24" s="13">
        <v>5</v>
      </c>
      <c r="CS24" s="13">
        <v>5</v>
      </c>
      <c r="CT24" s="13">
        <v>3.33</v>
      </c>
      <c r="CU24" s="13">
        <v>16</v>
      </c>
      <c r="CV24" s="13">
        <v>0</v>
      </c>
      <c r="CW24" s="13">
        <v>0</v>
      </c>
      <c r="CX24" s="13">
        <v>0</v>
      </c>
      <c r="CY24" s="13">
        <v>0</v>
      </c>
      <c r="CZ24" s="13">
        <v>3.49</v>
      </c>
      <c r="DA24" s="13">
        <v>0</v>
      </c>
      <c r="DB24" s="13">
        <v>0</v>
      </c>
      <c r="DC24" s="13">
        <v>3.6</v>
      </c>
      <c r="DD24" s="13">
        <v>3.7</v>
      </c>
      <c r="DE24" s="13">
        <v>3.7</v>
      </c>
      <c r="DF24" s="13">
        <v>3.7</v>
      </c>
      <c r="DG24" s="13">
        <v>3</v>
      </c>
      <c r="DH24" s="13">
        <v>32.700000000000003</v>
      </c>
      <c r="DI24" s="13">
        <v>32.700000000000003</v>
      </c>
      <c r="DJ24" s="13">
        <v>4</v>
      </c>
      <c r="DK24" s="13">
        <v>4</v>
      </c>
      <c r="DL24" s="13">
        <v>0</v>
      </c>
      <c r="DM24" s="13">
        <v>100</v>
      </c>
      <c r="DN24" s="13">
        <v>0</v>
      </c>
      <c r="DO24" s="13">
        <v>0</v>
      </c>
      <c r="DP24" s="13">
        <v>16</v>
      </c>
      <c r="DQ24" s="13">
        <v>16</v>
      </c>
      <c r="DR24" s="13">
        <v>0</v>
      </c>
      <c r="DS24" s="13">
        <v>6167.96</v>
      </c>
      <c r="DT24" s="13">
        <v>6167.96</v>
      </c>
      <c r="DU24" s="13">
        <v>6167.78</v>
      </c>
      <c r="DV24" s="13">
        <v>14146</v>
      </c>
      <c r="DW24" s="13">
        <v>14146</v>
      </c>
      <c r="DX24" s="13">
        <v>11558.24</v>
      </c>
      <c r="DY24" s="13">
        <v>11576.27</v>
      </c>
      <c r="DZ24" s="13">
        <v>11576.27</v>
      </c>
      <c r="EA24" s="13">
        <v>11058.06</v>
      </c>
      <c r="EB24" s="13">
        <v>10865</v>
      </c>
      <c r="EC24" s="13">
        <v>10865</v>
      </c>
      <c r="ED24" s="13">
        <v>10341.41</v>
      </c>
      <c r="EE24" s="13">
        <v>8367</v>
      </c>
      <c r="EF24" s="13">
        <v>8367</v>
      </c>
      <c r="EG24" s="13">
        <v>9034.56</v>
      </c>
      <c r="EH24" s="13">
        <v>8403.2800000000007</v>
      </c>
      <c r="EI24" s="13">
        <v>8848</v>
      </c>
      <c r="EJ24" s="13">
        <v>6779.94</v>
      </c>
      <c r="EK24" s="13">
        <v>6134</v>
      </c>
      <c r="EL24" s="13">
        <v>8000</v>
      </c>
      <c r="EM24" s="13">
        <v>6797.14</v>
      </c>
      <c r="EN24" s="13">
        <v>5800</v>
      </c>
      <c r="EO24" s="13">
        <v>6800</v>
      </c>
      <c r="EP24" s="13">
        <v>7241.24</v>
      </c>
      <c r="EQ24" s="13">
        <v>7832</v>
      </c>
      <c r="ER24" s="13">
        <v>7832</v>
      </c>
      <c r="ES24" s="13">
        <v>6835.34</v>
      </c>
      <c r="ET24" s="13">
        <v>8047</v>
      </c>
      <c r="EU24" s="13">
        <v>8047</v>
      </c>
      <c r="EV24" s="13">
        <v>7270</v>
      </c>
      <c r="EW24" s="13">
        <v>2016.52</v>
      </c>
      <c r="EX24" s="13">
        <v>2581.38</v>
      </c>
      <c r="EY24" s="13">
        <v>3049.38</v>
      </c>
      <c r="EZ24" s="13">
        <v>401</v>
      </c>
      <c r="FA24" s="13">
        <v>101</v>
      </c>
      <c r="FB24" s="13">
        <v>203.76</v>
      </c>
      <c r="FC24" s="13">
        <v>195.08</v>
      </c>
      <c r="FD24" s="13">
        <v>0</v>
      </c>
      <c r="FE24" s="13">
        <v>133</v>
      </c>
      <c r="FF24" s="13">
        <v>150</v>
      </c>
      <c r="FG24" s="13">
        <v>150</v>
      </c>
      <c r="FH24" s="13">
        <v>211.78</v>
      </c>
      <c r="FI24" s="13">
        <v>177</v>
      </c>
      <c r="FJ24" s="13">
        <v>177</v>
      </c>
      <c r="FK24" s="13">
        <v>79.2</v>
      </c>
      <c r="FL24" s="13">
        <v>231.4</v>
      </c>
      <c r="FM24" s="13">
        <v>231.4</v>
      </c>
      <c r="FN24" s="13">
        <v>81.400000000000006</v>
      </c>
      <c r="FO24" s="13">
        <v>193</v>
      </c>
      <c r="FP24" s="13">
        <v>341.5</v>
      </c>
      <c r="FQ24" s="13">
        <v>341.5</v>
      </c>
      <c r="FR24" s="13">
        <v>200</v>
      </c>
      <c r="FS24" s="13">
        <v>200</v>
      </c>
      <c r="FT24" s="13">
        <v>0</v>
      </c>
      <c r="FU24" s="13">
        <v>250</v>
      </c>
      <c r="FV24" s="13">
        <v>250</v>
      </c>
      <c r="FW24" s="13">
        <v>0</v>
      </c>
      <c r="FX24" s="13">
        <v>250</v>
      </c>
      <c r="FY24" s="13">
        <v>250</v>
      </c>
      <c r="FZ24" s="13">
        <v>150</v>
      </c>
      <c r="GA24" s="13">
        <v>0</v>
      </c>
      <c r="GB24" s="13">
        <v>0</v>
      </c>
      <c r="GC24" s="13">
        <v>0</v>
      </c>
      <c r="GD24" s="13">
        <v>0</v>
      </c>
      <c r="GE24" s="13">
        <v>0</v>
      </c>
      <c r="GF24" s="13">
        <v>73.260000000000005</v>
      </c>
      <c r="GG24" s="13">
        <v>2899.04</v>
      </c>
      <c r="GH24" s="13">
        <v>1181.8499999999999</v>
      </c>
      <c r="GI24" s="13">
        <v>1181.8499999999999</v>
      </c>
      <c r="GJ24" s="13">
        <v>1510</v>
      </c>
      <c r="GK24" s="13">
        <v>1510</v>
      </c>
      <c r="GL24" s="13">
        <v>1181.8499999999999</v>
      </c>
      <c r="GM24" s="13">
        <v>2359</v>
      </c>
      <c r="GN24" s="13">
        <v>2359</v>
      </c>
      <c r="GO24" s="13">
        <v>1186.5999999999999</v>
      </c>
      <c r="GP24" s="13">
        <v>1848.72</v>
      </c>
      <c r="GQ24" s="13">
        <v>189.3</v>
      </c>
      <c r="GR24" s="13">
        <v>203.14</v>
      </c>
      <c r="GS24" s="13">
        <v>1054</v>
      </c>
      <c r="GT24" s="13">
        <v>300</v>
      </c>
      <c r="GU24" s="13">
        <v>157.19999999999999</v>
      </c>
      <c r="GV24" s="13">
        <v>1370</v>
      </c>
      <c r="GW24" s="13">
        <v>1370</v>
      </c>
      <c r="GX24" s="13">
        <v>159.88999999999999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f t="shared" si="562"/>
        <v>14570.01</v>
      </c>
      <c r="HF24" s="13">
        <f t="shared" si="563"/>
        <v>17002.760000000002</v>
      </c>
      <c r="HG24" s="13">
        <f t="shared" si="564"/>
        <v>18955.580000000002</v>
      </c>
      <c r="HH24" s="13">
        <f t="shared" si="565"/>
        <v>17355</v>
      </c>
      <c r="HI24" s="13">
        <f t="shared" si="566"/>
        <v>15565</v>
      </c>
      <c r="HJ24" s="13">
        <f t="shared" si="567"/>
        <v>12904.4</v>
      </c>
      <c r="HK24" s="13">
        <f t="shared" si="568"/>
        <v>15947.04</v>
      </c>
      <c r="HL24" s="13">
        <f t="shared" si="569"/>
        <v>12877.12</v>
      </c>
      <c r="HM24" s="13">
        <f t="shared" si="570"/>
        <v>12505.91</v>
      </c>
      <c r="HN24" s="13">
        <f t="shared" si="571"/>
        <v>12825</v>
      </c>
      <c r="HO24" s="13">
        <f t="shared" si="572"/>
        <v>12856.41</v>
      </c>
      <c r="HP24" s="13">
        <f t="shared" si="573"/>
        <v>12128.61</v>
      </c>
      <c r="HQ24" s="13">
        <f t="shared" si="574"/>
        <v>11518</v>
      </c>
      <c r="HR24" s="13">
        <f t="shared" si="575"/>
        <v>11519</v>
      </c>
      <c r="HS24" s="13">
        <f t="shared" si="576"/>
        <v>10560.060000000001</v>
      </c>
      <c r="HT24" s="13">
        <f t="shared" si="577"/>
        <v>11135</v>
      </c>
      <c r="HU24" s="13">
        <f t="shared" si="578"/>
        <v>10007.299999999999</v>
      </c>
      <c r="HV24" s="13">
        <f t="shared" si="579"/>
        <v>7316.08</v>
      </c>
      <c r="HW24" s="13">
        <f t="shared" si="580"/>
        <v>7844</v>
      </c>
      <c r="HX24" s="13">
        <f t="shared" si="581"/>
        <v>9146.7000000000007</v>
      </c>
      <c r="HY24" s="13">
        <f t="shared" si="582"/>
        <v>7576.4400000000005</v>
      </c>
      <c r="HZ24" s="13">
        <f t="shared" si="583"/>
        <v>7599</v>
      </c>
      <c r="IA24" s="13">
        <f t="shared" si="584"/>
        <v>8599</v>
      </c>
      <c r="IB24" s="13">
        <f t="shared" si="585"/>
        <v>7401.13</v>
      </c>
      <c r="IC24" s="13">
        <f t="shared" si="586"/>
        <v>8492</v>
      </c>
      <c r="ID24" s="13">
        <f t="shared" si="587"/>
        <v>8332</v>
      </c>
      <c r="IE24" s="13">
        <f t="shared" si="588"/>
        <v>6835.34</v>
      </c>
      <c r="IF24" s="13">
        <f t="shared" si="589"/>
        <v>8565</v>
      </c>
      <c r="IG24" s="13">
        <f t="shared" si="590"/>
        <v>8565</v>
      </c>
      <c r="IH24" s="13">
        <v>7662.25</v>
      </c>
      <c r="II24" s="13">
        <f>AF24+BJ24+CN24+DR24+EV24+FZ24+HD24</f>
        <v>7420</v>
      </c>
      <c r="IJ24" s="54"/>
    </row>
    <row r="25" spans="1:244" x14ac:dyDescent="0.25">
      <c r="A25" s="5">
        <v>2104</v>
      </c>
      <c r="B25" s="9" t="s">
        <v>11</v>
      </c>
      <c r="C25" s="13">
        <v>2188.7399999999998</v>
      </c>
      <c r="D25" s="13">
        <v>2188.7399999999998</v>
      </c>
      <c r="E25" s="13">
        <v>2503.36</v>
      </c>
      <c r="F25" s="13">
        <v>4779</v>
      </c>
      <c r="G25" s="13">
        <v>4179</v>
      </c>
      <c r="H25" s="13">
        <v>3377.75</v>
      </c>
      <c r="I25" s="13">
        <v>3467.21</v>
      </c>
      <c r="J25" s="13">
        <v>3000</v>
      </c>
      <c r="K25" s="13">
        <v>2231.98</v>
      </c>
      <c r="L25" s="13">
        <v>2948</v>
      </c>
      <c r="M25" s="13">
        <v>2948</v>
      </c>
      <c r="N25" s="13">
        <v>2416.5300000000002</v>
      </c>
      <c r="O25" s="13">
        <v>2340</v>
      </c>
      <c r="P25" s="13">
        <v>2340</v>
      </c>
      <c r="Q25" s="13">
        <v>2271.5700000000002</v>
      </c>
      <c r="R25" s="13">
        <v>3028.69</v>
      </c>
      <c r="S25" s="13">
        <v>2106</v>
      </c>
      <c r="T25" s="13">
        <v>1829.03</v>
      </c>
      <c r="U25" s="13">
        <v>2454</v>
      </c>
      <c r="V25" s="13">
        <v>2454</v>
      </c>
      <c r="W25" s="13">
        <v>2441.54</v>
      </c>
      <c r="X25" s="13">
        <v>2600</v>
      </c>
      <c r="Y25" s="13">
        <v>2600</v>
      </c>
      <c r="Z25" s="13">
        <v>1698.51</v>
      </c>
      <c r="AA25" s="13">
        <v>4000</v>
      </c>
      <c r="AB25" s="13">
        <v>4000</v>
      </c>
      <c r="AC25" s="13">
        <v>2251.9</v>
      </c>
      <c r="AD25" s="13">
        <v>3000</v>
      </c>
      <c r="AE25" s="13">
        <v>3000</v>
      </c>
      <c r="AF25" s="13">
        <v>2907</v>
      </c>
      <c r="AG25" s="13">
        <v>16634.419999999998</v>
      </c>
      <c r="AH25" s="13">
        <v>16634.419999999998</v>
      </c>
      <c r="AI25" s="13">
        <v>19025.39</v>
      </c>
      <c r="AJ25" s="13">
        <v>22302</v>
      </c>
      <c r="AK25" s="13">
        <v>18302</v>
      </c>
      <c r="AL25" s="13">
        <v>15762.81</v>
      </c>
      <c r="AM25" s="13">
        <v>16180.33</v>
      </c>
      <c r="AN25" s="13">
        <v>16180.33</v>
      </c>
      <c r="AO25" s="13">
        <v>10415.959999999999</v>
      </c>
      <c r="AP25" s="13">
        <v>13993</v>
      </c>
      <c r="AQ25" s="13">
        <v>13993</v>
      </c>
      <c r="AR25" s="13">
        <v>11277.09</v>
      </c>
      <c r="AS25" s="13">
        <v>11154</v>
      </c>
      <c r="AT25" s="13">
        <v>11154</v>
      </c>
      <c r="AU25" s="13">
        <v>11213.76</v>
      </c>
      <c r="AV25" s="13">
        <v>12918.03</v>
      </c>
      <c r="AW25" s="13">
        <v>10179</v>
      </c>
      <c r="AX25" s="13">
        <v>9344.09</v>
      </c>
      <c r="AY25" s="13">
        <v>12368</v>
      </c>
      <c r="AZ25" s="13">
        <v>12368</v>
      </c>
      <c r="BA25" s="13">
        <v>12154.43</v>
      </c>
      <c r="BB25" s="13">
        <v>13000</v>
      </c>
      <c r="BC25" s="13">
        <v>13000</v>
      </c>
      <c r="BD25" s="13">
        <v>7836.96</v>
      </c>
      <c r="BE25" s="13">
        <v>16150</v>
      </c>
      <c r="BF25" s="13">
        <v>96150</v>
      </c>
      <c r="BG25" s="13">
        <v>88252.24</v>
      </c>
      <c r="BH25" s="13">
        <v>130350</v>
      </c>
      <c r="BI25" s="13">
        <v>130350</v>
      </c>
      <c r="BJ25" s="13">
        <f>105193+40000</f>
        <v>145193</v>
      </c>
      <c r="BK25" s="13">
        <v>10897.93</v>
      </c>
      <c r="BL25" s="13">
        <v>10897.93</v>
      </c>
      <c r="BM25" s="13">
        <v>12286.76</v>
      </c>
      <c r="BN25" s="13">
        <v>10000</v>
      </c>
      <c r="BO25" s="13">
        <v>10500</v>
      </c>
      <c r="BP25" s="13">
        <v>7673.24</v>
      </c>
      <c r="BQ25" s="13">
        <v>8459.02</v>
      </c>
      <c r="BR25" s="13">
        <v>8459.02</v>
      </c>
      <c r="BS25" s="13">
        <v>6470.65</v>
      </c>
      <c r="BT25" s="13">
        <v>6490</v>
      </c>
      <c r="BU25" s="13">
        <v>6490</v>
      </c>
      <c r="BV25" s="13">
        <v>5517.5</v>
      </c>
      <c r="BW25" s="13">
        <v>6162</v>
      </c>
      <c r="BX25" s="13">
        <v>6162</v>
      </c>
      <c r="BY25" s="13">
        <v>4303.8</v>
      </c>
      <c r="BZ25" s="13">
        <v>6131.15</v>
      </c>
      <c r="CA25" s="13">
        <v>4368</v>
      </c>
      <c r="CB25" s="13">
        <v>3733.54</v>
      </c>
      <c r="CC25" s="13">
        <v>5875</v>
      </c>
      <c r="CD25" s="13">
        <v>5875</v>
      </c>
      <c r="CE25" s="13">
        <v>4578.6400000000003</v>
      </c>
      <c r="CF25" s="13">
        <v>5200</v>
      </c>
      <c r="CG25" s="13">
        <v>5200</v>
      </c>
      <c r="CH25" s="13">
        <v>2746.46</v>
      </c>
      <c r="CI25" s="13">
        <v>6800</v>
      </c>
      <c r="CJ25" s="13">
        <v>6800</v>
      </c>
      <c r="CK25" s="13">
        <v>3600.47</v>
      </c>
      <c r="CL25" s="13">
        <v>5100</v>
      </c>
      <c r="CM25" s="13">
        <v>5100</v>
      </c>
      <c r="CN25" s="13">
        <v>4894</v>
      </c>
      <c r="CO25" s="13">
        <v>437.75</v>
      </c>
      <c r="CP25" s="13">
        <v>437.75</v>
      </c>
      <c r="CQ25" s="13">
        <v>500.69</v>
      </c>
      <c r="CR25" s="13">
        <v>530</v>
      </c>
      <c r="CS25" s="13">
        <v>530</v>
      </c>
      <c r="CT25" s="13">
        <v>375.29</v>
      </c>
      <c r="CU25" s="13">
        <v>1880</v>
      </c>
      <c r="CV25" s="13">
        <v>500</v>
      </c>
      <c r="CW25" s="13">
        <v>248.02</v>
      </c>
      <c r="CX25" s="13">
        <v>328</v>
      </c>
      <c r="CY25" s="13">
        <v>328</v>
      </c>
      <c r="CZ25" s="13">
        <v>1080.53</v>
      </c>
      <c r="DA25" s="13">
        <v>273</v>
      </c>
      <c r="DB25" s="13">
        <v>273</v>
      </c>
      <c r="DC25" s="13">
        <v>252.39</v>
      </c>
      <c r="DD25" s="13">
        <v>290.98</v>
      </c>
      <c r="DE25" s="13">
        <v>234</v>
      </c>
      <c r="DF25" s="13">
        <v>203.23</v>
      </c>
      <c r="DG25" s="13">
        <v>283</v>
      </c>
      <c r="DH25" s="13">
        <v>283</v>
      </c>
      <c r="DI25" s="13">
        <v>271.27999999999997</v>
      </c>
      <c r="DJ25" s="13">
        <v>290</v>
      </c>
      <c r="DK25" s="13">
        <v>1290</v>
      </c>
      <c r="DL25" s="13">
        <v>2310.86</v>
      </c>
      <c r="DM25" s="13">
        <v>2000</v>
      </c>
      <c r="DN25" s="13">
        <v>2000</v>
      </c>
      <c r="DO25" s="13">
        <v>953.85</v>
      </c>
      <c r="DP25" s="13">
        <v>1500</v>
      </c>
      <c r="DQ25" s="13">
        <v>1500</v>
      </c>
      <c r="DR25" s="13">
        <v>1592</v>
      </c>
      <c r="DS25" s="13">
        <v>4627.62</v>
      </c>
      <c r="DT25" s="13">
        <v>4627.62</v>
      </c>
      <c r="DU25" s="13">
        <v>5022.42</v>
      </c>
      <c r="DV25" s="13">
        <v>5410</v>
      </c>
      <c r="DW25" s="13">
        <v>5410</v>
      </c>
      <c r="DX25" s="13">
        <v>3753.05</v>
      </c>
      <c r="DY25" s="13">
        <v>3852.46</v>
      </c>
      <c r="DZ25" s="13">
        <v>3500</v>
      </c>
      <c r="EA25" s="13">
        <v>2480.0100000000002</v>
      </c>
      <c r="EB25" s="13">
        <v>3276</v>
      </c>
      <c r="EC25" s="13">
        <v>3276</v>
      </c>
      <c r="ED25" s="13">
        <v>2685.03</v>
      </c>
      <c r="EE25" s="13">
        <v>2574</v>
      </c>
      <c r="EF25" s="13">
        <v>2574</v>
      </c>
      <c r="EG25" s="13">
        <v>2530.7600000000002</v>
      </c>
      <c r="EH25" s="13">
        <v>3729.51</v>
      </c>
      <c r="EI25" s="13">
        <v>2340</v>
      </c>
      <c r="EJ25" s="13">
        <v>2032.26</v>
      </c>
      <c r="EK25" s="13">
        <v>2828</v>
      </c>
      <c r="EL25" s="13">
        <v>2828</v>
      </c>
      <c r="EM25" s="13">
        <v>2749.39</v>
      </c>
      <c r="EN25" s="13">
        <v>3150</v>
      </c>
      <c r="EO25" s="13">
        <v>3150</v>
      </c>
      <c r="EP25" s="13">
        <v>1643.39</v>
      </c>
      <c r="EQ25" s="13">
        <v>3700</v>
      </c>
      <c r="ER25" s="13">
        <v>3700</v>
      </c>
      <c r="ES25" s="13">
        <v>1908.45</v>
      </c>
      <c r="ET25" s="13">
        <v>2900</v>
      </c>
      <c r="EU25" s="13">
        <v>2900</v>
      </c>
      <c r="EV25" s="13">
        <v>3407</v>
      </c>
      <c r="EW25" s="13">
        <v>13018.27</v>
      </c>
      <c r="EX25" s="13">
        <v>13018.27</v>
      </c>
      <c r="EY25" s="13">
        <v>11607.89</v>
      </c>
      <c r="EZ25" s="13">
        <v>11782</v>
      </c>
      <c r="FA25" s="13">
        <v>10000</v>
      </c>
      <c r="FB25" s="13">
        <v>8493.2800000000007</v>
      </c>
      <c r="FC25" s="13">
        <v>8639.34</v>
      </c>
      <c r="FD25" s="13">
        <v>8639.34</v>
      </c>
      <c r="FE25" s="13">
        <v>5590.11</v>
      </c>
      <c r="FF25" s="13">
        <v>7753</v>
      </c>
      <c r="FG25" s="13">
        <v>7753</v>
      </c>
      <c r="FH25" s="13">
        <v>6734.75</v>
      </c>
      <c r="FI25" s="13">
        <v>7098</v>
      </c>
      <c r="FJ25" s="13">
        <v>7098</v>
      </c>
      <c r="FK25" s="13">
        <v>8695.32</v>
      </c>
      <c r="FL25" s="13">
        <v>9721.31</v>
      </c>
      <c r="FM25" s="13">
        <v>8112</v>
      </c>
      <c r="FN25" s="13">
        <v>8907.33</v>
      </c>
      <c r="FO25" s="13">
        <v>9995</v>
      </c>
      <c r="FP25" s="13">
        <v>9995</v>
      </c>
      <c r="FQ25" s="13">
        <v>14019.58</v>
      </c>
      <c r="FR25" s="13">
        <v>15600</v>
      </c>
      <c r="FS25" s="13">
        <v>15600</v>
      </c>
      <c r="FT25" s="13">
        <v>5098.95</v>
      </c>
      <c r="FU25" s="13">
        <v>15250</v>
      </c>
      <c r="FV25" s="13">
        <v>15250</v>
      </c>
      <c r="FW25" s="13">
        <v>8420.41</v>
      </c>
      <c r="FX25" s="13">
        <v>10750</v>
      </c>
      <c r="FY25" s="13">
        <v>10750</v>
      </c>
      <c r="FZ25" s="13">
        <v>8502</v>
      </c>
      <c r="GA25" s="13">
        <v>0</v>
      </c>
      <c r="GB25" s="13">
        <v>0</v>
      </c>
      <c r="GC25" s="13">
        <v>0</v>
      </c>
      <c r="GD25" s="13">
        <v>0</v>
      </c>
      <c r="GE25" s="13">
        <v>6000</v>
      </c>
      <c r="GF25" s="13">
        <v>5825.23</v>
      </c>
      <c r="GG25" s="13">
        <v>12691.64</v>
      </c>
      <c r="GH25" s="13">
        <v>8861.31</v>
      </c>
      <c r="GI25" s="13">
        <v>4327.79</v>
      </c>
      <c r="GJ25" s="13">
        <v>9812</v>
      </c>
      <c r="GK25" s="13">
        <v>9812</v>
      </c>
      <c r="GL25" s="13">
        <v>4877.1899999999996</v>
      </c>
      <c r="GM25" s="13">
        <v>8349</v>
      </c>
      <c r="GN25" s="13">
        <v>8349</v>
      </c>
      <c r="GO25" s="13">
        <v>5732.6</v>
      </c>
      <c r="GP25" s="13">
        <v>7880.33</v>
      </c>
      <c r="GQ25" s="13">
        <v>7711</v>
      </c>
      <c r="GR25" s="13">
        <v>5958.18</v>
      </c>
      <c r="GS25" s="13">
        <v>6056</v>
      </c>
      <c r="GT25" s="13">
        <v>6056</v>
      </c>
      <c r="GU25" s="13">
        <v>5692.75</v>
      </c>
      <c r="GV25" s="13">
        <v>8800</v>
      </c>
      <c r="GW25" s="13">
        <v>8800</v>
      </c>
      <c r="GX25" s="13">
        <v>4734.1000000000004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f t="shared" si="562"/>
        <v>47804.729999999996</v>
      </c>
      <c r="HF25" s="13">
        <f t="shared" si="563"/>
        <v>47804.729999999996</v>
      </c>
      <c r="HG25" s="13">
        <f t="shared" si="564"/>
        <v>50946.51</v>
      </c>
      <c r="HH25" s="13">
        <f t="shared" si="565"/>
        <v>54803</v>
      </c>
      <c r="HI25" s="13">
        <f t="shared" si="566"/>
        <v>54921</v>
      </c>
      <c r="HJ25" s="13">
        <f t="shared" si="567"/>
        <v>45260.649999999994</v>
      </c>
      <c r="HK25" s="13">
        <f t="shared" si="568"/>
        <v>55170</v>
      </c>
      <c r="HL25" s="13">
        <f t="shared" si="569"/>
        <v>49140</v>
      </c>
      <c r="HM25" s="13">
        <f t="shared" si="570"/>
        <v>31764.519999999997</v>
      </c>
      <c r="HN25" s="13">
        <f t="shared" si="571"/>
        <v>44600</v>
      </c>
      <c r="HO25" s="13">
        <f t="shared" si="572"/>
        <v>44600</v>
      </c>
      <c r="HP25" s="13">
        <f t="shared" si="573"/>
        <v>34588.620000000003</v>
      </c>
      <c r="HQ25" s="13">
        <f t="shared" si="574"/>
        <v>37950</v>
      </c>
      <c r="HR25" s="13">
        <f t="shared" si="575"/>
        <v>37950</v>
      </c>
      <c r="HS25" s="13">
        <f t="shared" si="576"/>
        <v>35000.199999999997</v>
      </c>
      <c r="HT25" s="13">
        <f t="shared" si="577"/>
        <v>43700</v>
      </c>
      <c r="HU25" s="13">
        <f t="shared" si="578"/>
        <v>35050</v>
      </c>
      <c r="HV25" s="13">
        <f t="shared" si="579"/>
        <v>32007.659999999996</v>
      </c>
      <c r="HW25" s="13">
        <f t="shared" si="580"/>
        <v>39859</v>
      </c>
      <c r="HX25" s="13">
        <f t="shared" si="581"/>
        <v>39859</v>
      </c>
      <c r="HY25" s="13">
        <f t="shared" si="582"/>
        <v>41907.61</v>
      </c>
      <c r="HZ25" s="13">
        <f t="shared" si="583"/>
        <v>48640</v>
      </c>
      <c r="IA25" s="13">
        <f t="shared" si="584"/>
        <v>49640</v>
      </c>
      <c r="IB25" s="13">
        <f t="shared" si="585"/>
        <v>26069.230000000003</v>
      </c>
      <c r="IC25" s="13">
        <f t="shared" si="586"/>
        <v>47900</v>
      </c>
      <c r="ID25" s="13">
        <f t="shared" si="587"/>
        <v>127900</v>
      </c>
      <c r="IE25" s="13">
        <f t="shared" si="588"/>
        <v>105387.32</v>
      </c>
      <c r="IF25" s="13">
        <f t="shared" si="589"/>
        <v>153600</v>
      </c>
      <c r="IG25" s="13">
        <f t="shared" si="590"/>
        <v>153600</v>
      </c>
      <c r="IH25" s="13">
        <v>81021.55</v>
      </c>
      <c r="II25" s="13">
        <f>AF25+BJ25+CN25+DR25+EV25+FZ25+HD25</f>
        <v>166495</v>
      </c>
      <c r="IJ25" s="54"/>
    </row>
    <row r="26" spans="1:244" x14ac:dyDescent="0.25">
      <c r="A26" s="5">
        <v>2107</v>
      </c>
      <c r="B26" s="9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39000</v>
      </c>
      <c r="AH26" s="13">
        <v>9711.99</v>
      </c>
      <c r="AI26" s="13">
        <v>9711.99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f t="shared" si="562"/>
        <v>39000</v>
      </c>
      <c r="HF26" s="13">
        <f t="shared" si="563"/>
        <v>9711.99</v>
      </c>
      <c r="HG26" s="13">
        <f t="shared" si="564"/>
        <v>9711.99</v>
      </c>
      <c r="HH26" s="13">
        <f t="shared" si="565"/>
        <v>0</v>
      </c>
      <c r="HI26" s="13">
        <f t="shared" si="566"/>
        <v>0</v>
      </c>
      <c r="HJ26" s="13">
        <f t="shared" si="567"/>
        <v>0</v>
      </c>
      <c r="HK26" s="13">
        <f t="shared" si="568"/>
        <v>0</v>
      </c>
      <c r="HL26" s="13">
        <f t="shared" si="569"/>
        <v>0</v>
      </c>
      <c r="HM26" s="13">
        <f t="shared" si="570"/>
        <v>0</v>
      </c>
      <c r="HN26" s="13">
        <f t="shared" si="571"/>
        <v>0</v>
      </c>
      <c r="HO26" s="13">
        <f t="shared" si="572"/>
        <v>0</v>
      </c>
      <c r="HP26" s="13">
        <f t="shared" si="573"/>
        <v>0</v>
      </c>
      <c r="HQ26" s="13">
        <f t="shared" si="574"/>
        <v>0</v>
      </c>
      <c r="HR26" s="13">
        <f t="shared" si="575"/>
        <v>0</v>
      </c>
      <c r="HS26" s="13">
        <f t="shared" si="576"/>
        <v>0</v>
      </c>
      <c r="HT26" s="13">
        <f t="shared" si="577"/>
        <v>0</v>
      </c>
      <c r="HU26" s="13">
        <f t="shared" si="578"/>
        <v>0</v>
      </c>
      <c r="HV26" s="13">
        <f t="shared" si="579"/>
        <v>0</v>
      </c>
      <c r="HW26" s="13">
        <f t="shared" si="580"/>
        <v>0</v>
      </c>
      <c r="HX26" s="13">
        <f t="shared" si="581"/>
        <v>0</v>
      </c>
      <c r="HY26" s="13">
        <f t="shared" si="582"/>
        <v>0</v>
      </c>
      <c r="HZ26" s="13">
        <f t="shared" si="583"/>
        <v>0</v>
      </c>
      <c r="IA26" s="13">
        <f t="shared" si="584"/>
        <v>0</v>
      </c>
      <c r="IB26" s="13">
        <f t="shared" si="585"/>
        <v>0</v>
      </c>
      <c r="IC26" s="13">
        <f t="shared" si="586"/>
        <v>0</v>
      </c>
      <c r="ID26" s="13">
        <f t="shared" si="587"/>
        <v>0</v>
      </c>
      <c r="IE26" s="13">
        <f t="shared" si="588"/>
        <v>0</v>
      </c>
      <c r="IF26" s="13">
        <f t="shared" si="589"/>
        <v>0</v>
      </c>
      <c r="IG26" s="13">
        <f t="shared" si="590"/>
        <v>0</v>
      </c>
      <c r="IH26" s="13">
        <f t="shared" si="590"/>
        <v>0</v>
      </c>
      <c r="II26" s="13">
        <f>AF26+BJ26+CN26+DR26+EV26+FZ26+HD26</f>
        <v>0</v>
      </c>
      <c r="IJ26" s="54"/>
    </row>
    <row r="27" spans="1:244" x14ac:dyDescent="0.25">
      <c r="A27" s="5">
        <v>2108</v>
      </c>
      <c r="B27" s="9" t="s">
        <v>13</v>
      </c>
      <c r="C27" s="13">
        <v>2535</v>
      </c>
      <c r="D27" s="13">
        <v>2535</v>
      </c>
      <c r="E27" s="13">
        <v>0</v>
      </c>
      <c r="F27" s="13">
        <v>0</v>
      </c>
      <c r="G27" s="13">
        <v>1868</v>
      </c>
      <c r="H27" s="13">
        <v>1340</v>
      </c>
      <c r="I27" s="13">
        <v>1800</v>
      </c>
      <c r="J27" s="13">
        <v>1800</v>
      </c>
      <c r="K27" s="13">
        <v>1279</v>
      </c>
      <c r="L27" s="13">
        <v>1981</v>
      </c>
      <c r="M27" s="13">
        <v>1981</v>
      </c>
      <c r="N27" s="13">
        <v>939</v>
      </c>
      <c r="O27" s="13">
        <v>1900</v>
      </c>
      <c r="P27" s="13">
        <v>1900</v>
      </c>
      <c r="Q27" s="13">
        <v>27</v>
      </c>
      <c r="R27" s="13">
        <v>1927</v>
      </c>
      <c r="S27" s="13">
        <v>1927</v>
      </c>
      <c r="T27" s="13">
        <v>31.05</v>
      </c>
      <c r="U27" s="13">
        <v>26430</v>
      </c>
      <c r="V27" s="13">
        <v>370</v>
      </c>
      <c r="W27" s="13">
        <v>1384.2</v>
      </c>
      <c r="X27" s="13">
        <v>2600</v>
      </c>
      <c r="Y27" s="13">
        <v>2600</v>
      </c>
      <c r="Z27" s="13">
        <v>469.8</v>
      </c>
      <c r="AA27" s="13">
        <v>300</v>
      </c>
      <c r="AB27" s="13">
        <v>1600</v>
      </c>
      <c r="AC27" s="13">
        <v>184</v>
      </c>
      <c r="AD27" s="13">
        <v>1564</v>
      </c>
      <c r="AE27" s="13">
        <v>1380</v>
      </c>
      <c r="AF27" s="13">
        <v>2910</v>
      </c>
      <c r="AG27" s="13">
        <v>6300</v>
      </c>
      <c r="AH27" s="13">
        <v>6300</v>
      </c>
      <c r="AI27" s="13">
        <v>2480</v>
      </c>
      <c r="AJ27" s="13">
        <v>7700</v>
      </c>
      <c r="AK27" s="13">
        <v>4700</v>
      </c>
      <c r="AL27" s="13">
        <v>2660</v>
      </c>
      <c r="AM27" s="13">
        <v>3100</v>
      </c>
      <c r="AN27" s="13">
        <v>3100</v>
      </c>
      <c r="AO27" s="13">
        <v>1618</v>
      </c>
      <c r="AP27" s="13">
        <v>3728</v>
      </c>
      <c r="AQ27" s="13">
        <v>3906</v>
      </c>
      <c r="AR27" s="13">
        <v>4032</v>
      </c>
      <c r="AS27" s="13">
        <v>3350</v>
      </c>
      <c r="AT27" s="13">
        <v>3350</v>
      </c>
      <c r="AU27" s="13">
        <v>1576</v>
      </c>
      <c r="AV27" s="13">
        <v>2476</v>
      </c>
      <c r="AW27" s="13">
        <v>2476</v>
      </c>
      <c r="AX27" s="13">
        <v>789.9</v>
      </c>
      <c r="AY27" s="13">
        <v>2495</v>
      </c>
      <c r="AZ27" s="13">
        <v>14169.6</v>
      </c>
      <c r="BA27" s="13">
        <v>15709.6</v>
      </c>
      <c r="BB27" s="13">
        <v>15100</v>
      </c>
      <c r="BC27" s="13">
        <v>15100</v>
      </c>
      <c r="BD27" s="13">
        <v>893.6</v>
      </c>
      <c r="BE27" s="13">
        <v>10000</v>
      </c>
      <c r="BF27" s="13">
        <v>14000</v>
      </c>
      <c r="BG27" s="13">
        <v>7668.8</v>
      </c>
      <c r="BH27" s="13">
        <v>8753</v>
      </c>
      <c r="BI27" s="13">
        <v>8000</v>
      </c>
      <c r="BJ27" s="13">
        <v>9326</v>
      </c>
      <c r="BK27" s="13">
        <v>3978</v>
      </c>
      <c r="BL27" s="13">
        <v>3978</v>
      </c>
      <c r="BM27" s="13">
        <v>3770</v>
      </c>
      <c r="BN27" s="13">
        <v>7300</v>
      </c>
      <c r="BO27" s="13">
        <v>2300</v>
      </c>
      <c r="BP27" s="13">
        <v>1880</v>
      </c>
      <c r="BQ27" s="13">
        <v>2900</v>
      </c>
      <c r="BR27" s="13">
        <v>2900</v>
      </c>
      <c r="BS27" s="13">
        <v>824</v>
      </c>
      <c r="BT27" s="13">
        <v>3044</v>
      </c>
      <c r="BU27" s="13">
        <v>3044</v>
      </c>
      <c r="BV27" s="13">
        <v>1931</v>
      </c>
      <c r="BW27" s="13">
        <v>2400</v>
      </c>
      <c r="BX27" s="13">
        <v>2400</v>
      </c>
      <c r="BY27" s="13">
        <v>1098</v>
      </c>
      <c r="BZ27" s="13">
        <v>2648</v>
      </c>
      <c r="CA27" s="13">
        <v>2648</v>
      </c>
      <c r="CB27" s="13">
        <v>205.2</v>
      </c>
      <c r="CC27" s="13">
        <v>2655</v>
      </c>
      <c r="CD27" s="13">
        <v>680.8</v>
      </c>
      <c r="CE27" s="13">
        <v>1810.8</v>
      </c>
      <c r="CF27" s="13">
        <v>3200</v>
      </c>
      <c r="CG27" s="13">
        <v>3200</v>
      </c>
      <c r="CH27" s="13">
        <v>2476.4</v>
      </c>
      <c r="CI27" s="13">
        <v>4433</v>
      </c>
      <c r="CJ27" s="13">
        <v>6900</v>
      </c>
      <c r="CK27" s="13">
        <v>4237</v>
      </c>
      <c r="CL27" s="13">
        <v>1569</v>
      </c>
      <c r="CM27" s="13">
        <v>1569</v>
      </c>
      <c r="CN27" s="13">
        <v>3368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9</v>
      </c>
      <c r="CX27" s="13">
        <v>9</v>
      </c>
      <c r="CY27" s="13">
        <v>9</v>
      </c>
      <c r="CZ27" s="13">
        <v>6</v>
      </c>
      <c r="DA27" s="13">
        <v>0</v>
      </c>
      <c r="DB27" s="13">
        <v>0</v>
      </c>
      <c r="DC27" s="13">
        <v>3</v>
      </c>
      <c r="DD27" s="13">
        <v>3</v>
      </c>
      <c r="DE27" s="13">
        <v>4</v>
      </c>
      <c r="DF27" s="13">
        <v>303.45</v>
      </c>
      <c r="DG27" s="13">
        <v>3</v>
      </c>
      <c r="DH27" s="13">
        <v>3.8</v>
      </c>
      <c r="DI27" s="13">
        <v>3.8</v>
      </c>
      <c r="DJ27" s="13">
        <v>4</v>
      </c>
      <c r="DK27" s="13">
        <v>100</v>
      </c>
      <c r="DL27" s="13">
        <v>3971.88</v>
      </c>
      <c r="DM27" s="13">
        <v>200</v>
      </c>
      <c r="DN27" s="13">
        <v>500</v>
      </c>
      <c r="DO27" s="13">
        <v>958.4</v>
      </c>
      <c r="DP27" s="13">
        <v>10.4</v>
      </c>
      <c r="DQ27" s="13">
        <v>158</v>
      </c>
      <c r="DR27" s="13">
        <v>11</v>
      </c>
      <c r="DS27" s="13">
        <v>6130</v>
      </c>
      <c r="DT27" s="13">
        <v>6130</v>
      </c>
      <c r="DU27" s="13">
        <v>1585.6</v>
      </c>
      <c r="DV27" s="13">
        <v>3100</v>
      </c>
      <c r="DW27" s="13">
        <v>1600</v>
      </c>
      <c r="DX27" s="13">
        <v>840</v>
      </c>
      <c r="DY27" s="13">
        <v>6600</v>
      </c>
      <c r="DZ27" s="13">
        <v>6600</v>
      </c>
      <c r="EA27" s="13">
        <v>3155</v>
      </c>
      <c r="EB27" s="13">
        <v>1690</v>
      </c>
      <c r="EC27" s="13">
        <v>1690</v>
      </c>
      <c r="ED27" s="13">
        <v>595</v>
      </c>
      <c r="EE27" s="13">
        <v>1100</v>
      </c>
      <c r="EF27" s="13">
        <v>1100</v>
      </c>
      <c r="EG27" s="13">
        <v>630</v>
      </c>
      <c r="EH27" s="13">
        <v>1630</v>
      </c>
      <c r="EI27" s="13">
        <v>5230</v>
      </c>
      <c r="EJ27" s="13">
        <v>5284.5</v>
      </c>
      <c r="EK27" s="13">
        <v>3085</v>
      </c>
      <c r="EL27" s="13">
        <v>1445.34</v>
      </c>
      <c r="EM27" s="13">
        <v>2788</v>
      </c>
      <c r="EN27" s="13">
        <v>4200</v>
      </c>
      <c r="EO27" s="13">
        <v>4200</v>
      </c>
      <c r="EP27" s="13">
        <v>1427.6</v>
      </c>
      <c r="EQ27" s="13">
        <v>4137</v>
      </c>
      <c r="ER27" s="13">
        <v>3500</v>
      </c>
      <c r="ES27" s="13">
        <v>1695.8</v>
      </c>
      <c r="ET27" s="13">
        <v>3100.8</v>
      </c>
      <c r="EU27" s="13">
        <v>1500</v>
      </c>
      <c r="EV27" s="13">
        <v>2235</v>
      </c>
      <c r="EW27" s="13">
        <v>5042</v>
      </c>
      <c r="EX27" s="13">
        <v>5042</v>
      </c>
      <c r="EY27" s="13">
        <v>4800</v>
      </c>
      <c r="EZ27" s="13">
        <v>7070</v>
      </c>
      <c r="FA27" s="13">
        <v>37070</v>
      </c>
      <c r="FB27" s="13">
        <v>30557.88</v>
      </c>
      <c r="FC27" s="13">
        <v>31440</v>
      </c>
      <c r="FD27" s="13">
        <v>8000</v>
      </c>
      <c r="FE27" s="13">
        <v>967</v>
      </c>
      <c r="FF27" s="13">
        <v>12900</v>
      </c>
      <c r="FG27" s="13">
        <v>12900</v>
      </c>
      <c r="FH27" s="13">
        <v>8568.52</v>
      </c>
      <c r="FI27" s="13">
        <v>9650</v>
      </c>
      <c r="FJ27" s="13">
        <v>9650</v>
      </c>
      <c r="FK27" s="13">
        <v>7232.34</v>
      </c>
      <c r="FL27" s="13">
        <v>29767.21</v>
      </c>
      <c r="FM27" s="13">
        <v>9316</v>
      </c>
      <c r="FN27" s="13">
        <v>30641.66</v>
      </c>
      <c r="FO27" s="13">
        <v>9064</v>
      </c>
      <c r="FP27" s="13">
        <v>9064</v>
      </c>
      <c r="FQ27" s="13">
        <v>3511.16</v>
      </c>
      <c r="FR27" s="13">
        <v>24900</v>
      </c>
      <c r="FS27" s="13">
        <v>24900</v>
      </c>
      <c r="FT27" s="13">
        <v>23653.17</v>
      </c>
      <c r="FU27" s="13">
        <v>38795</v>
      </c>
      <c r="FV27" s="13">
        <v>38795</v>
      </c>
      <c r="FW27" s="13">
        <v>8859.32</v>
      </c>
      <c r="FX27" s="13">
        <v>47083</v>
      </c>
      <c r="FY27" s="13">
        <v>47083</v>
      </c>
      <c r="FZ27" s="13">
        <v>49867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19.8</v>
      </c>
      <c r="GL27" s="13">
        <v>336.6</v>
      </c>
      <c r="GM27" s="13">
        <v>300</v>
      </c>
      <c r="GN27" s="13">
        <v>1000</v>
      </c>
      <c r="GO27" s="13">
        <v>907.43</v>
      </c>
      <c r="GP27" s="13">
        <v>6548.79</v>
      </c>
      <c r="GQ27" s="13">
        <v>6548.79</v>
      </c>
      <c r="GR27" s="13">
        <v>176</v>
      </c>
      <c r="GS27" s="13">
        <v>1262</v>
      </c>
      <c r="GT27" s="13">
        <v>1262</v>
      </c>
      <c r="GU27" s="13">
        <v>141.9</v>
      </c>
      <c r="GV27" s="13">
        <v>0</v>
      </c>
      <c r="GW27" s="13">
        <v>0</v>
      </c>
      <c r="GX27" s="13">
        <v>35.479999999999997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f t="shared" si="562"/>
        <v>23985</v>
      </c>
      <c r="HF27" s="13">
        <f t="shared" si="563"/>
        <v>23985</v>
      </c>
      <c r="HG27" s="13">
        <f t="shared" si="564"/>
        <v>12635.6</v>
      </c>
      <c r="HH27" s="13">
        <f t="shared" si="565"/>
        <v>25170</v>
      </c>
      <c r="HI27" s="13">
        <f t="shared" si="566"/>
        <v>47538</v>
      </c>
      <c r="HJ27" s="13">
        <f t="shared" si="567"/>
        <v>37277.880000000005</v>
      </c>
      <c r="HK27" s="13">
        <f t="shared" si="568"/>
        <v>45840</v>
      </c>
      <c r="HL27" s="13">
        <f t="shared" si="569"/>
        <v>22400</v>
      </c>
      <c r="HM27" s="13">
        <f t="shared" si="570"/>
        <v>7852</v>
      </c>
      <c r="HN27" s="13">
        <f t="shared" si="571"/>
        <v>23352</v>
      </c>
      <c r="HO27" s="13">
        <f t="shared" si="572"/>
        <v>23549.8</v>
      </c>
      <c r="HP27" s="13">
        <f t="shared" si="573"/>
        <v>16408.12</v>
      </c>
      <c r="HQ27" s="13">
        <f t="shared" si="574"/>
        <v>18700</v>
      </c>
      <c r="HR27" s="13">
        <f t="shared" si="575"/>
        <v>19400</v>
      </c>
      <c r="HS27" s="13">
        <f t="shared" si="576"/>
        <v>11473.77</v>
      </c>
      <c r="HT27" s="13">
        <f t="shared" si="577"/>
        <v>45000</v>
      </c>
      <c r="HU27" s="13">
        <f t="shared" si="578"/>
        <v>28149.79</v>
      </c>
      <c r="HV27" s="13">
        <f t="shared" si="579"/>
        <v>37431.760000000002</v>
      </c>
      <c r="HW27" s="13">
        <f t="shared" si="580"/>
        <v>44994</v>
      </c>
      <c r="HX27" s="13">
        <f t="shared" si="581"/>
        <v>26995.539999999997</v>
      </c>
      <c r="HY27" s="13">
        <f t="shared" si="582"/>
        <v>25349.46</v>
      </c>
      <c r="HZ27" s="13">
        <f t="shared" si="583"/>
        <v>50004</v>
      </c>
      <c r="IA27" s="13">
        <f t="shared" si="584"/>
        <v>50100</v>
      </c>
      <c r="IB27" s="13">
        <f t="shared" si="585"/>
        <v>32927.93</v>
      </c>
      <c r="IC27" s="13">
        <f t="shared" si="586"/>
        <v>57865</v>
      </c>
      <c r="ID27" s="13">
        <f t="shared" si="587"/>
        <v>65295</v>
      </c>
      <c r="IE27" s="13">
        <f t="shared" si="588"/>
        <v>23603.32</v>
      </c>
      <c r="IF27" s="13">
        <f t="shared" si="589"/>
        <v>62080.2</v>
      </c>
      <c r="IG27" s="13">
        <f t="shared" si="590"/>
        <v>59690</v>
      </c>
      <c r="IH27" s="13">
        <v>36051.839999999997</v>
      </c>
      <c r="II27" s="13">
        <f>AF27+BJ27+CN27+DR27+EV27+FZ27+HD27</f>
        <v>67717</v>
      </c>
      <c r="IJ27" s="54"/>
    </row>
    <row r="28" spans="1:244" x14ac:dyDescent="0.25">
      <c r="A28" s="5">
        <v>2109</v>
      </c>
      <c r="B28" s="9" t="s">
        <v>14</v>
      </c>
      <c r="C28" s="13">
        <v>60000</v>
      </c>
      <c r="D28" s="13">
        <v>80000</v>
      </c>
      <c r="E28" s="13">
        <v>17579.46</v>
      </c>
      <c r="F28" s="13">
        <v>17160</v>
      </c>
      <c r="G28" s="13">
        <v>0</v>
      </c>
      <c r="H28" s="13">
        <v>0</v>
      </c>
      <c r="I28" s="13">
        <v>5868.85</v>
      </c>
      <c r="J28" s="13">
        <v>5868.85</v>
      </c>
      <c r="K28" s="13">
        <v>5868.42</v>
      </c>
      <c r="L28" s="13">
        <v>53585</v>
      </c>
      <c r="M28" s="13">
        <v>53585</v>
      </c>
      <c r="N28" s="13">
        <v>17868.43</v>
      </c>
      <c r="O28" s="13">
        <v>24305</v>
      </c>
      <c r="P28" s="13">
        <v>26000</v>
      </c>
      <c r="Q28" s="13">
        <v>32199.919999999998</v>
      </c>
      <c r="R28" s="13">
        <v>5584.8</v>
      </c>
      <c r="S28" s="13">
        <v>8868.42</v>
      </c>
      <c r="T28" s="13">
        <v>8868.42</v>
      </c>
      <c r="U28" s="13">
        <v>5870</v>
      </c>
      <c r="V28" s="13">
        <v>3500</v>
      </c>
      <c r="W28" s="13">
        <v>5900</v>
      </c>
      <c r="X28" s="13">
        <v>0</v>
      </c>
      <c r="Y28" s="13">
        <v>0</v>
      </c>
      <c r="Z28" s="13">
        <v>0</v>
      </c>
      <c r="AA28" s="13">
        <v>7200</v>
      </c>
      <c r="AB28" s="13">
        <v>7200</v>
      </c>
      <c r="AC28" s="13">
        <v>0</v>
      </c>
      <c r="AD28" s="13">
        <v>7200</v>
      </c>
      <c r="AE28" s="13">
        <v>7200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819.67</v>
      </c>
      <c r="AN28" s="13">
        <v>976</v>
      </c>
      <c r="AO28" s="13">
        <v>800</v>
      </c>
      <c r="AP28" s="13">
        <v>1560</v>
      </c>
      <c r="AQ28" s="13">
        <v>1560</v>
      </c>
      <c r="AR28" s="13">
        <v>0</v>
      </c>
      <c r="AS28" s="13">
        <v>1560</v>
      </c>
      <c r="AT28" s="13">
        <v>1560</v>
      </c>
      <c r="AU28" s="13">
        <v>0</v>
      </c>
      <c r="AV28" s="13">
        <v>1819.67</v>
      </c>
      <c r="AW28" s="13">
        <v>800</v>
      </c>
      <c r="AX28" s="13">
        <v>500</v>
      </c>
      <c r="AY28" s="13">
        <v>1820</v>
      </c>
      <c r="AZ28" s="13">
        <v>1820</v>
      </c>
      <c r="BA28" s="13">
        <v>1000</v>
      </c>
      <c r="BB28" s="13">
        <v>800</v>
      </c>
      <c r="BC28" s="13">
        <v>800</v>
      </c>
      <c r="BD28" s="13">
        <v>1600</v>
      </c>
      <c r="BE28" s="13">
        <v>3600</v>
      </c>
      <c r="BF28" s="13">
        <v>0</v>
      </c>
      <c r="BG28" s="13">
        <v>0</v>
      </c>
      <c r="BH28" s="13">
        <v>0</v>
      </c>
      <c r="BI28" s="13">
        <v>0</v>
      </c>
      <c r="BJ28" s="13">
        <v>2000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1200</v>
      </c>
      <c r="BS28" s="13">
        <v>1200</v>
      </c>
      <c r="BT28" s="13">
        <v>940</v>
      </c>
      <c r="BU28" s="13">
        <v>1200</v>
      </c>
      <c r="BV28" s="13">
        <v>1200</v>
      </c>
      <c r="BW28" s="13">
        <v>936</v>
      </c>
      <c r="BX28" s="13">
        <v>936</v>
      </c>
      <c r="BY28" s="13">
        <v>900</v>
      </c>
      <c r="BZ28" s="13">
        <v>983.61</v>
      </c>
      <c r="CA28" s="13">
        <v>430.81</v>
      </c>
      <c r="CB28" s="13">
        <v>430.81</v>
      </c>
      <c r="CC28" s="13">
        <v>1000</v>
      </c>
      <c r="CD28" s="13">
        <v>1000</v>
      </c>
      <c r="CE28" s="13">
        <v>0</v>
      </c>
      <c r="CF28" s="13">
        <v>800</v>
      </c>
      <c r="CG28" s="13">
        <v>800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800</v>
      </c>
      <c r="CV28" s="13">
        <v>9</v>
      </c>
      <c r="CW28" s="13">
        <v>0</v>
      </c>
      <c r="CX28" s="13">
        <v>761</v>
      </c>
      <c r="CY28" s="13">
        <v>4098</v>
      </c>
      <c r="CZ28" s="13">
        <v>4098</v>
      </c>
      <c r="DA28" s="13">
        <v>761</v>
      </c>
      <c r="DB28" s="13">
        <v>761</v>
      </c>
      <c r="DC28" s="13">
        <v>0</v>
      </c>
      <c r="DD28" s="13">
        <v>409.84</v>
      </c>
      <c r="DE28" s="13">
        <v>409.84</v>
      </c>
      <c r="DF28" s="13">
        <v>15233</v>
      </c>
      <c r="DG28" s="13">
        <v>0</v>
      </c>
      <c r="DH28" s="13">
        <v>0</v>
      </c>
      <c r="DI28" s="13">
        <v>9000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1647.48</v>
      </c>
      <c r="GH28" s="13">
        <v>1769.87</v>
      </c>
      <c r="GI28" s="13">
        <v>176</v>
      </c>
      <c r="GJ28" s="13">
        <v>13055</v>
      </c>
      <c r="GK28" s="13">
        <v>13055</v>
      </c>
      <c r="GL28" s="13">
        <v>2192.61</v>
      </c>
      <c r="GM28" s="13">
        <v>7774</v>
      </c>
      <c r="GN28" s="13">
        <v>2494</v>
      </c>
      <c r="GO28" s="13">
        <v>1511.05</v>
      </c>
      <c r="GP28" s="13">
        <v>2191.92</v>
      </c>
      <c r="GQ28" s="13">
        <v>1500</v>
      </c>
      <c r="GR28" s="13">
        <v>1401.05</v>
      </c>
      <c r="GS28" s="13">
        <v>1471</v>
      </c>
      <c r="GT28" s="13">
        <v>0</v>
      </c>
      <c r="GU28" s="13">
        <v>2200</v>
      </c>
      <c r="GV28" s="13">
        <v>350</v>
      </c>
      <c r="GW28" s="13">
        <v>350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f t="shared" si="562"/>
        <v>60000</v>
      </c>
      <c r="HF28" s="13">
        <f t="shared" si="563"/>
        <v>80000</v>
      </c>
      <c r="HG28" s="13">
        <f t="shared" si="564"/>
        <v>17579.46</v>
      </c>
      <c r="HH28" s="13">
        <f t="shared" si="565"/>
        <v>17160</v>
      </c>
      <c r="HI28" s="13">
        <f t="shared" si="566"/>
        <v>0</v>
      </c>
      <c r="HJ28" s="13">
        <f t="shared" si="567"/>
        <v>0</v>
      </c>
      <c r="HK28" s="13">
        <f t="shared" si="568"/>
        <v>9136</v>
      </c>
      <c r="HL28" s="13">
        <f t="shared" si="569"/>
        <v>9823.7200000000012</v>
      </c>
      <c r="HM28" s="13">
        <f t="shared" si="570"/>
        <v>8044.42</v>
      </c>
      <c r="HN28" s="13">
        <f t="shared" si="571"/>
        <v>69901</v>
      </c>
      <c r="HO28" s="13">
        <f t="shared" si="572"/>
        <v>73498</v>
      </c>
      <c r="HP28" s="13">
        <f t="shared" si="573"/>
        <v>25359.040000000001</v>
      </c>
      <c r="HQ28" s="13">
        <f t="shared" si="574"/>
        <v>35336</v>
      </c>
      <c r="HR28" s="13">
        <f t="shared" si="575"/>
        <v>31751</v>
      </c>
      <c r="HS28" s="13">
        <f t="shared" si="576"/>
        <v>34610.97</v>
      </c>
      <c r="HT28" s="13">
        <f t="shared" si="577"/>
        <v>10989.84</v>
      </c>
      <c r="HU28" s="13">
        <f t="shared" si="578"/>
        <v>12009.07</v>
      </c>
      <c r="HV28" s="13">
        <f t="shared" si="579"/>
        <v>26433.279999999999</v>
      </c>
      <c r="HW28" s="13">
        <f t="shared" si="580"/>
        <v>10161</v>
      </c>
      <c r="HX28" s="13">
        <f t="shared" si="581"/>
        <v>6320</v>
      </c>
      <c r="HY28" s="13">
        <f t="shared" si="582"/>
        <v>18100</v>
      </c>
      <c r="HZ28" s="13">
        <f t="shared" si="583"/>
        <v>1950</v>
      </c>
      <c r="IA28" s="13">
        <f t="shared" si="584"/>
        <v>1950</v>
      </c>
      <c r="IB28" s="13">
        <f t="shared" si="585"/>
        <v>1600</v>
      </c>
      <c r="IC28" s="13">
        <f t="shared" si="586"/>
        <v>10800</v>
      </c>
      <c r="ID28" s="13">
        <f t="shared" si="587"/>
        <v>7200</v>
      </c>
      <c r="IE28" s="13">
        <f t="shared" si="588"/>
        <v>0</v>
      </c>
      <c r="IF28" s="13">
        <f t="shared" si="589"/>
        <v>7200</v>
      </c>
      <c r="IG28" s="13">
        <f t="shared" si="590"/>
        <v>7200</v>
      </c>
      <c r="IH28" s="13">
        <v>3416</v>
      </c>
      <c r="II28" s="13">
        <f>AF28+BJ28+CN28+DR28+EV28+FZ28+HD28</f>
        <v>2000</v>
      </c>
      <c r="IJ28" s="54"/>
    </row>
    <row r="29" spans="1:244" x14ac:dyDescent="0.25">
      <c r="A29" s="5">
        <v>2112</v>
      </c>
      <c r="B29" s="9" t="s">
        <v>15</v>
      </c>
      <c r="C29" s="13">
        <v>900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180</v>
      </c>
      <c r="K29" s="13">
        <v>180</v>
      </c>
      <c r="L29" s="13">
        <v>0</v>
      </c>
      <c r="M29" s="13">
        <v>0</v>
      </c>
      <c r="N29" s="13">
        <v>0</v>
      </c>
      <c r="O29" s="13">
        <v>624</v>
      </c>
      <c r="P29" s="13">
        <v>624</v>
      </c>
      <c r="Q29" s="13">
        <v>0</v>
      </c>
      <c r="R29" s="13">
        <v>204.92</v>
      </c>
      <c r="S29" s="13">
        <v>790</v>
      </c>
      <c r="T29" s="13">
        <v>727</v>
      </c>
      <c r="U29" s="13">
        <v>205</v>
      </c>
      <c r="V29" s="13">
        <v>205</v>
      </c>
      <c r="W29" s="13">
        <v>0</v>
      </c>
      <c r="X29" s="13">
        <v>205</v>
      </c>
      <c r="Y29" s="13">
        <v>205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6840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655.74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4140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180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901</v>
      </c>
      <c r="DM29" s="13">
        <v>800</v>
      </c>
      <c r="DN29" s="13">
        <v>800</v>
      </c>
      <c r="DO29" s="13">
        <v>0</v>
      </c>
      <c r="DP29" s="13">
        <v>0</v>
      </c>
      <c r="DQ29" s="13">
        <v>0</v>
      </c>
      <c r="DR29" s="13">
        <v>0</v>
      </c>
      <c r="DS29" s="13">
        <v>1800</v>
      </c>
      <c r="DT29" s="13">
        <v>17937.349999999999</v>
      </c>
      <c r="DU29" s="13">
        <v>9393.8799999999992</v>
      </c>
      <c r="DV29" s="13">
        <v>17937.349999999999</v>
      </c>
      <c r="DW29" s="13">
        <v>7937.35</v>
      </c>
      <c r="DX29" s="13">
        <v>467</v>
      </c>
      <c r="DY29" s="13">
        <v>8196.7199999999993</v>
      </c>
      <c r="DZ29" s="13">
        <v>400</v>
      </c>
      <c r="EA29" s="13">
        <v>430</v>
      </c>
      <c r="EB29" s="13">
        <v>1248</v>
      </c>
      <c r="EC29" s="13">
        <v>1248</v>
      </c>
      <c r="ED29" s="13">
        <v>0</v>
      </c>
      <c r="EE29" s="13">
        <v>2340</v>
      </c>
      <c r="EF29" s="13">
        <v>2340</v>
      </c>
      <c r="EG29" s="13">
        <v>188.54</v>
      </c>
      <c r="EH29" s="13">
        <v>614.75</v>
      </c>
      <c r="EI29" s="13">
        <v>310</v>
      </c>
      <c r="EJ29" s="13">
        <v>0</v>
      </c>
      <c r="EK29" s="13">
        <v>254</v>
      </c>
      <c r="EL29" s="13">
        <v>254</v>
      </c>
      <c r="EM29" s="13">
        <v>0</v>
      </c>
      <c r="EN29" s="13">
        <v>254</v>
      </c>
      <c r="EO29" s="13">
        <v>254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4140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0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0</v>
      </c>
      <c r="GA29" s="13">
        <v>0</v>
      </c>
      <c r="GB29" s="13">
        <v>0</v>
      </c>
      <c r="GC29" s="13">
        <v>0</v>
      </c>
      <c r="GD29" s="13">
        <v>0</v>
      </c>
      <c r="GE29" s="13">
        <v>0</v>
      </c>
      <c r="GF29" s="13">
        <v>63.14</v>
      </c>
      <c r="GG29" s="13">
        <v>0</v>
      </c>
      <c r="GH29" s="13">
        <v>127.6</v>
      </c>
      <c r="GI29" s="13">
        <v>134.19999999999999</v>
      </c>
      <c r="GJ29" s="13">
        <v>352</v>
      </c>
      <c r="GK29" s="13">
        <v>352</v>
      </c>
      <c r="GL29" s="13">
        <v>0</v>
      </c>
      <c r="GM29" s="13">
        <v>836</v>
      </c>
      <c r="GN29" s="13">
        <v>836</v>
      </c>
      <c r="GO29" s="13">
        <v>41.47</v>
      </c>
      <c r="GP29" s="13">
        <v>270.49</v>
      </c>
      <c r="GQ29" s="13">
        <v>300</v>
      </c>
      <c r="GR29" s="13">
        <v>118.8</v>
      </c>
      <c r="GS29" s="13">
        <v>101</v>
      </c>
      <c r="GT29" s="13">
        <v>101</v>
      </c>
      <c r="GU29" s="13">
        <v>0</v>
      </c>
      <c r="GV29" s="13">
        <v>45</v>
      </c>
      <c r="GW29" s="13">
        <v>45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f t="shared" si="562"/>
        <v>18000</v>
      </c>
      <c r="HF29" s="13">
        <f t="shared" si="563"/>
        <v>17937.349999999999</v>
      </c>
      <c r="HG29" s="13">
        <f t="shared" si="564"/>
        <v>9393.8799999999992</v>
      </c>
      <c r="HH29" s="13">
        <f t="shared" si="565"/>
        <v>17937.349999999999</v>
      </c>
      <c r="HI29" s="13">
        <f t="shared" si="566"/>
        <v>7937.35</v>
      </c>
      <c r="HJ29" s="13">
        <f t="shared" si="567"/>
        <v>530.14</v>
      </c>
      <c r="HK29" s="13">
        <f t="shared" si="568"/>
        <v>8852.4599999999991</v>
      </c>
      <c r="HL29" s="13">
        <f t="shared" si="569"/>
        <v>707.6</v>
      </c>
      <c r="HM29" s="13">
        <f t="shared" si="570"/>
        <v>744.2</v>
      </c>
      <c r="HN29" s="13">
        <f t="shared" si="571"/>
        <v>1600</v>
      </c>
      <c r="HO29" s="13">
        <f t="shared" si="572"/>
        <v>1600</v>
      </c>
      <c r="HP29" s="13">
        <f t="shared" si="573"/>
        <v>0</v>
      </c>
      <c r="HQ29" s="13">
        <f t="shared" si="574"/>
        <v>3800</v>
      </c>
      <c r="HR29" s="13">
        <f t="shared" si="575"/>
        <v>3800</v>
      </c>
      <c r="HS29" s="13">
        <f t="shared" si="576"/>
        <v>230.01</v>
      </c>
      <c r="HT29" s="13">
        <f t="shared" si="577"/>
        <v>1090.1599999999999</v>
      </c>
      <c r="HU29" s="13">
        <f t="shared" si="578"/>
        <v>1400</v>
      </c>
      <c r="HV29" s="13">
        <f t="shared" si="579"/>
        <v>845.8</v>
      </c>
      <c r="HW29" s="13">
        <f t="shared" si="580"/>
        <v>560</v>
      </c>
      <c r="HX29" s="13">
        <f t="shared" si="581"/>
        <v>560</v>
      </c>
      <c r="HY29" s="13">
        <f t="shared" si="582"/>
        <v>0</v>
      </c>
      <c r="HZ29" s="13">
        <f t="shared" si="583"/>
        <v>504</v>
      </c>
      <c r="IA29" s="13">
        <f t="shared" si="584"/>
        <v>504</v>
      </c>
      <c r="IB29" s="13">
        <f t="shared" si="585"/>
        <v>901</v>
      </c>
      <c r="IC29" s="13">
        <f t="shared" si="586"/>
        <v>800</v>
      </c>
      <c r="ID29" s="13">
        <f t="shared" si="587"/>
        <v>800</v>
      </c>
      <c r="IE29" s="13">
        <f t="shared" si="588"/>
        <v>0</v>
      </c>
      <c r="IF29" s="13">
        <f t="shared" si="589"/>
        <v>0</v>
      </c>
      <c r="IG29" s="13">
        <f t="shared" si="590"/>
        <v>0</v>
      </c>
      <c r="IH29" s="13">
        <f t="shared" si="590"/>
        <v>0</v>
      </c>
      <c r="II29" s="13">
        <f>AF29+BJ29+CN29+DR29+EV29+FZ29+HD29</f>
        <v>0</v>
      </c>
      <c r="IJ29" s="54"/>
    </row>
    <row r="30" spans="1:244" x14ac:dyDescent="0.25">
      <c r="A30" s="5">
        <v>2113</v>
      </c>
      <c r="B30" s="9" t="s">
        <v>16</v>
      </c>
      <c r="C30" s="13">
        <v>11378.25</v>
      </c>
      <c r="D30" s="13">
        <v>11378.25</v>
      </c>
      <c r="E30" s="13">
        <v>9896.59</v>
      </c>
      <c r="F30" s="13">
        <v>0</v>
      </c>
      <c r="G30" s="13">
        <v>3717.25</v>
      </c>
      <c r="H30" s="13">
        <v>3717.25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415.14</v>
      </c>
      <c r="T30" s="13">
        <v>1094.46</v>
      </c>
      <c r="U30" s="13">
        <v>2705</v>
      </c>
      <c r="V30" s="13">
        <v>2705</v>
      </c>
      <c r="W30" s="13">
        <v>964.71</v>
      </c>
      <c r="X30" s="13">
        <v>2704</v>
      </c>
      <c r="Y30" s="13">
        <v>704</v>
      </c>
      <c r="Z30" s="13">
        <v>0</v>
      </c>
      <c r="AA30" s="13">
        <v>0</v>
      </c>
      <c r="AB30" s="13">
        <v>200</v>
      </c>
      <c r="AC30" s="13">
        <v>95.79</v>
      </c>
      <c r="AD30" s="13">
        <v>38450</v>
      </c>
      <c r="AE30" s="13">
        <v>0</v>
      </c>
      <c r="AF30" s="13">
        <v>0</v>
      </c>
      <c r="AG30" s="13">
        <v>86474.67</v>
      </c>
      <c r="AH30" s="13">
        <v>86474.67</v>
      </c>
      <c r="AI30" s="13">
        <v>75213.97</v>
      </c>
      <c r="AJ30" s="13">
        <v>0</v>
      </c>
      <c r="AK30" s="13">
        <v>23347.200000000001</v>
      </c>
      <c r="AL30" s="13">
        <v>17347.2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65197.57</v>
      </c>
      <c r="BL30" s="13">
        <v>65197.57</v>
      </c>
      <c r="BM30" s="13">
        <v>56947.09</v>
      </c>
      <c r="BN30" s="13">
        <v>12500</v>
      </c>
      <c r="BO30" s="13">
        <v>29481.33</v>
      </c>
      <c r="BP30" s="13">
        <v>19911.330000000002</v>
      </c>
      <c r="BQ30" s="13">
        <v>11475.41</v>
      </c>
      <c r="BR30" s="13">
        <v>13452</v>
      </c>
      <c r="BS30" s="13">
        <v>13664</v>
      </c>
      <c r="BT30" s="13">
        <v>10562</v>
      </c>
      <c r="BU30" s="13">
        <v>12071.9</v>
      </c>
      <c r="BV30" s="13">
        <v>13171.12</v>
      </c>
      <c r="BW30" s="13">
        <v>10764</v>
      </c>
      <c r="BX30" s="13">
        <v>10764</v>
      </c>
      <c r="BY30" s="13">
        <v>12554.25</v>
      </c>
      <c r="BZ30" s="13">
        <v>14590.16</v>
      </c>
      <c r="CA30" s="13">
        <v>11154</v>
      </c>
      <c r="CB30" s="13">
        <v>11368.59</v>
      </c>
      <c r="CC30" s="13">
        <v>13800</v>
      </c>
      <c r="CD30" s="13">
        <v>13800</v>
      </c>
      <c r="CE30" s="13">
        <v>2337.92</v>
      </c>
      <c r="CF30" s="13">
        <v>11300</v>
      </c>
      <c r="CG30" s="13">
        <v>4300</v>
      </c>
      <c r="CH30" s="13">
        <v>0</v>
      </c>
      <c r="CI30" s="13">
        <v>0</v>
      </c>
      <c r="CJ30" s="13">
        <v>400</v>
      </c>
      <c r="CK30" s="13">
        <v>117.78</v>
      </c>
      <c r="CL30" s="13">
        <v>0</v>
      </c>
      <c r="CM30" s="13">
        <v>0</v>
      </c>
      <c r="CN30" s="13">
        <v>0</v>
      </c>
      <c r="CO30" s="13">
        <v>2275.65</v>
      </c>
      <c r="CP30" s="13">
        <v>2275.65</v>
      </c>
      <c r="CQ30" s="13">
        <v>1979.31</v>
      </c>
      <c r="CR30" s="13">
        <v>0</v>
      </c>
      <c r="CS30" s="13">
        <v>413.02</v>
      </c>
      <c r="CT30" s="13">
        <v>413.02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168</v>
      </c>
      <c r="DI30" s="13">
        <v>168</v>
      </c>
      <c r="DJ30" s="13">
        <v>0</v>
      </c>
      <c r="DK30" s="13">
        <v>0</v>
      </c>
      <c r="DL30" s="13">
        <v>1075.2</v>
      </c>
      <c r="DM30" s="13">
        <v>900</v>
      </c>
      <c r="DN30" s="13">
        <v>19200</v>
      </c>
      <c r="DO30" s="13">
        <v>10099.4</v>
      </c>
      <c r="DP30" s="13">
        <v>14200</v>
      </c>
      <c r="DQ30" s="13">
        <v>14300</v>
      </c>
      <c r="DR30" s="13">
        <v>49200</v>
      </c>
      <c r="DS30" s="13">
        <v>22756.49</v>
      </c>
      <c r="DT30" s="13">
        <v>22756.49</v>
      </c>
      <c r="DU30" s="13">
        <v>19793.13</v>
      </c>
      <c r="DV30" s="13">
        <v>0</v>
      </c>
      <c r="DW30" s="13">
        <v>4130.28</v>
      </c>
      <c r="DX30" s="13">
        <v>4130.28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1412.73</v>
      </c>
      <c r="EH30" s="13">
        <v>2000</v>
      </c>
      <c r="EI30" s="13">
        <v>2000</v>
      </c>
      <c r="EJ30" s="13">
        <v>1899.68</v>
      </c>
      <c r="EK30" s="13">
        <v>2049</v>
      </c>
      <c r="EL30" s="13">
        <v>2049</v>
      </c>
      <c r="EM30" s="13">
        <v>284.54000000000002</v>
      </c>
      <c r="EN30" s="13">
        <v>2049</v>
      </c>
      <c r="EO30" s="13">
        <v>549</v>
      </c>
      <c r="EP30" s="13">
        <v>135.26</v>
      </c>
      <c r="EQ30" s="13">
        <v>1000</v>
      </c>
      <c r="ER30" s="13">
        <v>1000</v>
      </c>
      <c r="ES30" s="13">
        <v>71.239999999999995</v>
      </c>
      <c r="ET30" s="13">
        <v>8000</v>
      </c>
      <c r="EU30" s="13">
        <v>4000</v>
      </c>
      <c r="EV30" s="13">
        <v>8000</v>
      </c>
      <c r="EW30" s="13">
        <v>80756.710000000006</v>
      </c>
      <c r="EX30" s="13">
        <v>80756.710000000006</v>
      </c>
      <c r="EY30" s="13">
        <v>97703.39</v>
      </c>
      <c r="EZ30" s="13">
        <v>265490</v>
      </c>
      <c r="FA30" s="13">
        <v>257900.92</v>
      </c>
      <c r="FB30" s="13">
        <v>280729.77</v>
      </c>
      <c r="FC30" s="13">
        <v>206419.67</v>
      </c>
      <c r="FD30" s="13">
        <v>206419.67</v>
      </c>
      <c r="FE30" s="13">
        <v>228826.23999999999</v>
      </c>
      <c r="FF30" s="13">
        <v>234550</v>
      </c>
      <c r="FG30" s="13">
        <v>218000</v>
      </c>
      <c r="FH30" s="13">
        <v>198087.8</v>
      </c>
      <c r="FI30" s="13">
        <v>280500</v>
      </c>
      <c r="FJ30" s="13">
        <v>280500</v>
      </c>
      <c r="FK30" s="13">
        <v>224393.54</v>
      </c>
      <c r="FL30" s="13">
        <v>280639.7</v>
      </c>
      <c r="FM30" s="13">
        <v>262480</v>
      </c>
      <c r="FN30" s="13">
        <v>254231.53</v>
      </c>
      <c r="FO30" s="13">
        <v>268987</v>
      </c>
      <c r="FP30" s="13">
        <v>268987</v>
      </c>
      <c r="FQ30" s="13">
        <v>273271.18</v>
      </c>
      <c r="FR30" s="13">
        <v>268987</v>
      </c>
      <c r="FS30" s="13">
        <v>268987</v>
      </c>
      <c r="FT30" s="13">
        <v>256051.74</v>
      </c>
      <c r="FU30" s="13">
        <v>296132</v>
      </c>
      <c r="FV30" s="13">
        <v>290000</v>
      </c>
      <c r="FW30" s="13">
        <v>241205.34</v>
      </c>
      <c r="FX30" s="13">
        <v>239000</v>
      </c>
      <c r="FY30" s="13">
        <v>239000</v>
      </c>
      <c r="FZ30" s="13">
        <v>243700</v>
      </c>
      <c r="GA30" s="13">
        <v>0</v>
      </c>
      <c r="GB30" s="13">
        <v>0</v>
      </c>
      <c r="GC30" s="13">
        <v>0</v>
      </c>
      <c r="GD30" s="13">
        <v>0</v>
      </c>
      <c r="GE30" s="13">
        <v>4200</v>
      </c>
      <c r="GF30" s="13">
        <v>4922.3599999999997</v>
      </c>
      <c r="GG30" s="13">
        <v>0</v>
      </c>
      <c r="GH30" s="13">
        <v>5720</v>
      </c>
      <c r="GI30" s="13">
        <v>5790.15</v>
      </c>
      <c r="GJ30" s="13">
        <v>8708</v>
      </c>
      <c r="GK30" s="13">
        <v>8708</v>
      </c>
      <c r="GL30" s="13">
        <v>5578.01</v>
      </c>
      <c r="GM30" s="13">
        <v>12234</v>
      </c>
      <c r="GN30" s="13">
        <v>12234</v>
      </c>
      <c r="GO30" s="13">
        <v>1542.54</v>
      </c>
      <c r="GP30" s="13">
        <v>11209.84</v>
      </c>
      <c r="GQ30" s="13">
        <v>6414</v>
      </c>
      <c r="GR30" s="13">
        <v>2054.48</v>
      </c>
      <c r="GS30" s="13">
        <v>1395</v>
      </c>
      <c r="GT30" s="13">
        <v>1395</v>
      </c>
      <c r="GU30" s="13">
        <v>2251.44</v>
      </c>
      <c r="GV30" s="13">
        <v>34950</v>
      </c>
      <c r="GW30" s="13">
        <v>34950</v>
      </c>
      <c r="GX30" s="13">
        <v>859.51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f t="shared" si="562"/>
        <v>268839.33999999997</v>
      </c>
      <c r="HF30" s="13">
        <f t="shared" si="563"/>
        <v>268839.33999999997</v>
      </c>
      <c r="HG30" s="13">
        <f t="shared" si="564"/>
        <v>261533.47999999998</v>
      </c>
      <c r="HH30" s="13">
        <f t="shared" si="565"/>
        <v>277990</v>
      </c>
      <c r="HI30" s="13">
        <f t="shared" si="566"/>
        <v>323190</v>
      </c>
      <c r="HJ30" s="13">
        <f t="shared" si="567"/>
        <v>331171.21000000002</v>
      </c>
      <c r="HK30" s="13">
        <f t="shared" si="568"/>
        <v>217895.08000000002</v>
      </c>
      <c r="HL30" s="13">
        <f t="shared" si="569"/>
        <v>225591.67</v>
      </c>
      <c r="HM30" s="13">
        <f t="shared" si="570"/>
        <v>248280.38999999998</v>
      </c>
      <c r="HN30" s="13">
        <f t="shared" si="571"/>
        <v>253820</v>
      </c>
      <c r="HO30" s="13">
        <f t="shared" si="572"/>
        <v>238779.9</v>
      </c>
      <c r="HP30" s="13">
        <f t="shared" si="573"/>
        <v>216836.93</v>
      </c>
      <c r="HQ30" s="13">
        <f t="shared" si="574"/>
        <v>303498</v>
      </c>
      <c r="HR30" s="13">
        <f t="shared" si="575"/>
        <v>303498</v>
      </c>
      <c r="HS30" s="13">
        <f t="shared" si="576"/>
        <v>239903.06000000003</v>
      </c>
      <c r="HT30" s="13">
        <f t="shared" si="577"/>
        <v>308439.7</v>
      </c>
      <c r="HU30" s="13">
        <f t="shared" si="578"/>
        <v>282463.14</v>
      </c>
      <c r="HV30" s="13">
        <f t="shared" si="579"/>
        <v>270648.74</v>
      </c>
      <c r="HW30" s="13">
        <f t="shared" si="580"/>
        <v>288936</v>
      </c>
      <c r="HX30" s="13">
        <f t="shared" si="581"/>
        <v>289104</v>
      </c>
      <c r="HY30" s="13">
        <f t="shared" si="582"/>
        <v>279277.78999999998</v>
      </c>
      <c r="HZ30" s="13">
        <f t="shared" si="583"/>
        <v>319990</v>
      </c>
      <c r="IA30" s="13">
        <f t="shared" si="584"/>
        <v>309490</v>
      </c>
      <c r="IB30" s="13">
        <f t="shared" si="585"/>
        <v>258121.71</v>
      </c>
      <c r="IC30" s="13">
        <f t="shared" si="586"/>
        <v>298032</v>
      </c>
      <c r="ID30" s="13">
        <f t="shared" si="587"/>
        <v>310800</v>
      </c>
      <c r="IE30" s="13">
        <f t="shared" si="588"/>
        <v>251589.55</v>
      </c>
      <c r="IF30" s="13">
        <f t="shared" si="589"/>
        <v>299650</v>
      </c>
      <c r="IG30" s="13">
        <f t="shared" si="590"/>
        <v>257300</v>
      </c>
      <c r="IH30" s="13">
        <v>286995.62</v>
      </c>
      <c r="II30" s="13">
        <f>AF30+BJ30+CN30+DR30+EV30+FZ30+HD30</f>
        <v>300900</v>
      </c>
      <c r="IJ30" s="54"/>
    </row>
    <row r="31" spans="1:244" x14ac:dyDescent="0.25">
      <c r="A31" s="5">
        <v>2114</v>
      </c>
      <c r="B31" s="9" t="s">
        <v>17</v>
      </c>
      <c r="C31" s="13">
        <v>4591.1400000000003</v>
      </c>
      <c r="D31" s="13">
        <v>4591.1400000000003</v>
      </c>
      <c r="E31" s="13">
        <v>3675.36</v>
      </c>
      <c r="F31" s="13">
        <v>8730</v>
      </c>
      <c r="G31" s="13">
        <v>3710.7</v>
      </c>
      <c r="H31" s="13">
        <v>7421.4</v>
      </c>
      <c r="I31" s="13">
        <v>6344.26</v>
      </c>
      <c r="J31" s="13">
        <v>3200</v>
      </c>
      <c r="K31" s="13">
        <v>2280.62</v>
      </c>
      <c r="L31" s="13">
        <v>4060</v>
      </c>
      <c r="M31" s="13">
        <v>4060</v>
      </c>
      <c r="N31" s="13">
        <v>3827.82</v>
      </c>
      <c r="O31" s="13">
        <v>3845</v>
      </c>
      <c r="P31" s="13">
        <v>3845</v>
      </c>
      <c r="Q31" s="13">
        <v>4009.15</v>
      </c>
      <c r="R31" s="13">
        <v>3366.35</v>
      </c>
      <c r="S31" s="13">
        <v>3326.4</v>
      </c>
      <c r="T31" s="13">
        <v>3287.67</v>
      </c>
      <c r="U31" s="13">
        <v>3375</v>
      </c>
      <c r="V31" s="13">
        <v>3375</v>
      </c>
      <c r="W31" s="13">
        <v>2829</v>
      </c>
      <c r="X31" s="13">
        <v>5150</v>
      </c>
      <c r="Y31" s="13">
        <v>5150</v>
      </c>
      <c r="Z31" s="13">
        <v>3625.54</v>
      </c>
      <c r="AA31" s="13">
        <v>6000</v>
      </c>
      <c r="AB31" s="13">
        <v>6000</v>
      </c>
      <c r="AC31" s="13">
        <v>5057.28</v>
      </c>
      <c r="AD31" s="13">
        <v>7500</v>
      </c>
      <c r="AE31" s="13">
        <v>8500</v>
      </c>
      <c r="AF31" s="13">
        <v>6300</v>
      </c>
      <c r="AG31" s="13">
        <v>34892.639999999999</v>
      </c>
      <c r="AH31" s="13">
        <v>34892.639999999999</v>
      </c>
      <c r="AI31" s="13">
        <v>27932.74</v>
      </c>
      <c r="AJ31" s="13">
        <v>4740</v>
      </c>
      <c r="AK31" s="13">
        <v>34633.199999999997</v>
      </c>
      <c r="AL31" s="13">
        <v>34633.199999999997</v>
      </c>
      <c r="AM31" s="13">
        <v>29606.560000000001</v>
      </c>
      <c r="AN31" s="13">
        <v>14800</v>
      </c>
      <c r="AO31" s="13">
        <v>10642.88</v>
      </c>
      <c r="AP31" s="13">
        <v>18950</v>
      </c>
      <c r="AQ31" s="13">
        <v>18950</v>
      </c>
      <c r="AR31" s="13">
        <v>17863.169999999998</v>
      </c>
      <c r="AS31" s="13">
        <v>17943</v>
      </c>
      <c r="AT31" s="13">
        <v>17943</v>
      </c>
      <c r="AU31" s="13">
        <v>18709.29</v>
      </c>
      <c r="AV31" s="13">
        <v>15709.62</v>
      </c>
      <c r="AW31" s="13">
        <v>15523</v>
      </c>
      <c r="AX31" s="13">
        <v>15342.45</v>
      </c>
      <c r="AY31" s="13">
        <v>15750</v>
      </c>
      <c r="AZ31" s="13">
        <v>15750</v>
      </c>
      <c r="BA31" s="13">
        <v>13201.98</v>
      </c>
      <c r="BB31" s="13">
        <v>23900</v>
      </c>
      <c r="BC31" s="13">
        <v>23900</v>
      </c>
      <c r="BD31" s="13">
        <v>15307.8</v>
      </c>
      <c r="BE31" s="13">
        <v>22900</v>
      </c>
      <c r="BF31" s="13">
        <v>22900</v>
      </c>
      <c r="BG31" s="13">
        <v>19225.07</v>
      </c>
      <c r="BH31" s="13">
        <v>28500</v>
      </c>
      <c r="BI31" s="13">
        <v>28500</v>
      </c>
      <c r="BJ31" s="13">
        <v>28700</v>
      </c>
      <c r="BK31" s="13">
        <v>21119.23</v>
      </c>
      <c r="BL31" s="13">
        <v>21119.23</v>
      </c>
      <c r="BM31" s="13">
        <v>16906.66</v>
      </c>
      <c r="BN31" s="13">
        <v>15520</v>
      </c>
      <c r="BO31" s="13">
        <v>13193.6</v>
      </c>
      <c r="BP31" s="13">
        <v>13193.6</v>
      </c>
      <c r="BQ31" s="13">
        <v>11278.69</v>
      </c>
      <c r="BR31" s="13">
        <v>6400</v>
      </c>
      <c r="BS31" s="13">
        <v>4054.43</v>
      </c>
      <c r="BT31" s="13">
        <v>7220</v>
      </c>
      <c r="BU31" s="13">
        <v>7220</v>
      </c>
      <c r="BV31" s="13">
        <v>6805.03</v>
      </c>
      <c r="BW31" s="13">
        <v>6835</v>
      </c>
      <c r="BX31" s="13">
        <v>6835</v>
      </c>
      <c r="BY31" s="13">
        <v>7127.33</v>
      </c>
      <c r="BZ31" s="13">
        <v>5984.62</v>
      </c>
      <c r="CA31" s="13">
        <v>5914</v>
      </c>
      <c r="CB31" s="13">
        <v>5844.75</v>
      </c>
      <c r="CC31" s="13">
        <v>6000</v>
      </c>
      <c r="CD31" s="13">
        <v>6000</v>
      </c>
      <c r="CE31" s="13">
        <v>5029.32</v>
      </c>
      <c r="CF31" s="13">
        <v>9100</v>
      </c>
      <c r="CG31" s="13">
        <v>9100</v>
      </c>
      <c r="CH31" s="13">
        <v>4834.04</v>
      </c>
      <c r="CI31" s="13">
        <v>9060</v>
      </c>
      <c r="CJ31" s="13">
        <v>9060</v>
      </c>
      <c r="CK31" s="13">
        <v>7583.07</v>
      </c>
      <c r="CL31" s="13">
        <v>11250</v>
      </c>
      <c r="CM31" s="13">
        <v>11250</v>
      </c>
      <c r="CN31" s="13">
        <v>9100</v>
      </c>
      <c r="CO31" s="13">
        <v>918.23</v>
      </c>
      <c r="CP31" s="13">
        <v>918.23</v>
      </c>
      <c r="CQ31" s="13">
        <v>735.08</v>
      </c>
      <c r="CR31" s="13">
        <v>970</v>
      </c>
      <c r="CS31" s="13">
        <v>824.6</v>
      </c>
      <c r="CT31" s="13">
        <v>824.6</v>
      </c>
      <c r="CU31" s="13">
        <v>704.92</v>
      </c>
      <c r="CV31" s="13">
        <v>400</v>
      </c>
      <c r="CW31" s="13">
        <v>253.4</v>
      </c>
      <c r="CX31" s="13">
        <v>451</v>
      </c>
      <c r="CY31" s="13">
        <v>451</v>
      </c>
      <c r="CZ31" s="13">
        <v>425.32</v>
      </c>
      <c r="DA31" s="13">
        <v>427</v>
      </c>
      <c r="DB31" s="13">
        <v>427</v>
      </c>
      <c r="DC31" s="13">
        <v>445.45</v>
      </c>
      <c r="DD31" s="13">
        <v>374.04</v>
      </c>
      <c r="DE31" s="13">
        <v>370</v>
      </c>
      <c r="DF31" s="13">
        <v>365.31</v>
      </c>
      <c r="DG31" s="13">
        <v>375</v>
      </c>
      <c r="DH31" s="13">
        <v>375</v>
      </c>
      <c r="DI31" s="13">
        <v>314.33999999999997</v>
      </c>
      <c r="DJ31" s="13">
        <v>600</v>
      </c>
      <c r="DK31" s="13">
        <v>3600</v>
      </c>
      <c r="DL31" s="13">
        <v>4431.22</v>
      </c>
      <c r="DM31" s="13">
        <v>2500</v>
      </c>
      <c r="DN31" s="13">
        <v>2500</v>
      </c>
      <c r="DO31" s="13">
        <v>2037.14</v>
      </c>
      <c r="DP31" s="13">
        <v>3000</v>
      </c>
      <c r="DQ31" s="13">
        <v>3000</v>
      </c>
      <c r="DR31" s="13">
        <v>2800</v>
      </c>
      <c r="DS31" s="13">
        <v>9182.27</v>
      </c>
      <c r="DT31" s="13">
        <v>9182.27</v>
      </c>
      <c r="DU31" s="13">
        <v>7350.72</v>
      </c>
      <c r="DV31" s="13">
        <v>9700</v>
      </c>
      <c r="DW31" s="13">
        <v>8246</v>
      </c>
      <c r="DX31" s="13">
        <v>8246</v>
      </c>
      <c r="DY31" s="13">
        <v>7049.18</v>
      </c>
      <c r="DZ31" s="13">
        <v>3600</v>
      </c>
      <c r="EA31" s="13">
        <v>2534.02</v>
      </c>
      <c r="EB31" s="13">
        <v>4512</v>
      </c>
      <c r="EC31" s="13">
        <v>4512</v>
      </c>
      <c r="ED31" s="13">
        <v>4253.1400000000003</v>
      </c>
      <c r="EE31" s="13">
        <v>4272</v>
      </c>
      <c r="EF31" s="13">
        <v>4272</v>
      </c>
      <c r="EG31" s="13">
        <v>4454.59</v>
      </c>
      <c r="EH31" s="13">
        <v>3740.38</v>
      </c>
      <c r="EI31" s="13">
        <v>3696</v>
      </c>
      <c r="EJ31" s="13">
        <v>3652.95</v>
      </c>
      <c r="EK31" s="13">
        <v>3750</v>
      </c>
      <c r="EL31" s="13">
        <v>3750</v>
      </c>
      <c r="EM31" s="13">
        <v>3143.32</v>
      </c>
      <c r="EN31" s="13">
        <v>5700</v>
      </c>
      <c r="EO31" s="13">
        <v>5700</v>
      </c>
      <c r="EP31" s="13">
        <v>3222.7</v>
      </c>
      <c r="EQ31" s="13">
        <v>4832</v>
      </c>
      <c r="ER31" s="13">
        <v>4832</v>
      </c>
      <c r="ES31" s="13">
        <v>4047.38</v>
      </c>
      <c r="ET31" s="13">
        <v>6000</v>
      </c>
      <c r="EU31" s="13">
        <v>6000</v>
      </c>
      <c r="EV31" s="13">
        <v>6300</v>
      </c>
      <c r="EW31" s="13">
        <v>21119.23</v>
      </c>
      <c r="EX31" s="13">
        <v>21119.23</v>
      </c>
      <c r="EY31" s="13">
        <v>16906.64</v>
      </c>
      <c r="EZ31" s="13">
        <v>21340</v>
      </c>
      <c r="FA31" s="13">
        <v>9070.6</v>
      </c>
      <c r="FB31" s="13">
        <v>18141.2</v>
      </c>
      <c r="FC31" s="13">
        <v>15508.2</v>
      </c>
      <c r="FD31" s="13">
        <v>7800</v>
      </c>
      <c r="FE31" s="13">
        <v>5574.85</v>
      </c>
      <c r="FF31" s="13">
        <v>9925</v>
      </c>
      <c r="FG31" s="13">
        <v>9925</v>
      </c>
      <c r="FH31" s="13">
        <v>9356.92</v>
      </c>
      <c r="FI31" s="13">
        <v>9400</v>
      </c>
      <c r="FJ31" s="13">
        <v>9400</v>
      </c>
      <c r="FK31" s="13">
        <v>9800.11</v>
      </c>
      <c r="FL31" s="13">
        <v>8228.85</v>
      </c>
      <c r="FM31" s="13">
        <v>8131</v>
      </c>
      <c r="FN31" s="13">
        <v>8036.55</v>
      </c>
      <c r="FO31" s="13">
        <v>8250</v>
      </c>
      <c r="FP31" s="13">
        <v>8250</v>
      </c>
      <c r="FQ31" s="13">
        <v>6915.32</v>
      </c>
      <c r="FR31" s="13">
        <v>12500</v>
      </c>
      <c r="FS31" s="13">
        <v>12500</v>
      </c>
      <c r="FT31" s="13">
        <v>8862.44</v>
      </c>
      <c r="FU31" s="13">
        <v>15100</v>
      </c>
      <c r="FV31" s="13">
        <v>15100</v>
      </c>
      <c r="FW31" s="13">
        <v>12642.35</v>
      </c>
      <c r="FX31" s="13">
        <v>18750</v>
      </c>
      <c r="FY31" s="13">
        <v>18750</v>
      </c>
      <c r="FZ31" s="13">
        <v>16800</v>
      </c>
      <c r="GA31" s="13">
        <v>0</v>
      </c>
      <c r="GB31" s="13">
        <v>0</v>
      </c>
      <c r="GC31" s="13">
        <v>0</v>
      </c>
      <c r="GD31" s="13">
        <v>0</v>
      </c>
      <c r="GE31" s="13">
        <v>0</v>
      </c>
      <c r="GF31" s="13">
        <v>1649.2</v>
      </c>
      <c r="GG31" s="13">
        <v>15508.2</v>
      </c>
      <c r="GH31" s="13">
        <v>1192</v>
      </c>
      <c r="GI31" s="13">
        <v>709.92</v>
      </c>
      <c r="GJ31" s="13">
        <v>1880</v>
      </c>
      <c r="GK31" s="13">
        <v>1880</v>
      </c>
      <c r="GL31" s="13">
        <v>1577.36</v>
      </c>
      <c r="GM31" s="13">
        <v>1780</v>
      </c>
      <c r="GN31" s="13">
        <v>1780</v>
      </c>
      <c r="GO31" s="13">
        <v>1778.38</v>
      </c>
      <c r="GP31" s="13">
        <v>1496.15</v>
      </c>
      <c r="GQ31" s="13">
        <v>1540</v>
      </c>
      <c r="GR31" s="13">
        <v>1508.75</v>
      </c>
      <c r="GS31" s="13">
        <v>1500</v>
      </c>
      <c r="GT31" s="13">
        <v>1500</v>
      </c>
      <c r="GU31" s="13">
        <v>1405.72</v>
      </c>
      <c r="GV31" s="13">
        <v>2300</v>
      </c>
      <c r="GW31" s="13">
        <v>2300</v>
      </c>
      <c r="GX31" s="13">
        <v>1509.32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f t="shared" si="562"/>
        <v>91822.739999999991</v>
      </c>
      <c r="HF31" s="13">
        <f t="shared" si="563"/>
        <v>91822.739999999991</v>
      </c>
      <c r="HG31" s="13">
        <f t="shared" si="564"/>
        <v>73507.200000000012</v>
      </c>
      <c r="HH31" s="13">
        <f t="shared" si="565"/>
        <v>61000</v>
      </c>
      <c r="HI31" s="13">
        <f t="shared" si="566"/>
        <v>69678.7</v>
      </c>
      <c r="HJ31" s="13">
        <f t="shared" si="567"/>
        <v>84109.2</v>
      </c>
      <c r="HK31" s="13">
        <f t="shared" si="568"/>
        <v>86000.01</v>
      </c>
      <c r="HL31" s="13">
        <f t="shared" si="569"/>
        <v>37392</v>
      </c>
      <c r="HM31" s="13">
        <f t="shared" si="570"/>
        <v>26050.120000000003</v>
      </c>
      <c r="HN31" s="13">
        <f t="shared" si="571"/>
        <v>46998</v>
      </c>
      <c r="HO31" s="13">
        <f t="shared" si="572"/>
        <v>46998</v>
      </c>
      <c r="HP31" s="13">
        <f t="shared" si="573"/>
        <v>44108.759999999995</v>
      </c>
      <c r="HQ31" s="13">
        <f t="shared" si="574"/>
        <v>44502</v>
      </c>
      <c r="HR31" s="13">
        <f t="shared" si="575"/>
        <v>44502</v>
      </c>
      <c r="HS31" s="13">
        <f t="shared" si="576"/>
        <v>46324.299999999996</v>
      </c>
      <c r="HT31" s="13">
        <f t="shared" si="577"/>
        <v>38900.01</v>
      </c>
      <c r="HU31" s="13">
        <f t="shared" si="578"/>
        <v>38500.400000000001</v>
      </c>
      <c r="HV31" s="13">
        <f t="shared" si="579"/>
        <v>38038.430000000008</v>
      </c>
      <c r="HW31" s="13">
        <f t="shared" si="580"/>
        <v>39000</v>
      </c>
      <c r="HX31" s="13">
        <f t="shared" si="581"/>
        <v>39000</v>
      </c>
      <c r="HY31" s="13">
        <f t="shared" si="582"/>
        <v>32839</v>
      </c>
      <c r="HZ31" s="13">
        <f t="shared" si="583"/>
        <v>59250</v>
      </c>
      <c r="IA31" s="13">
        <f t="shared" si="584"/>
        <v>62250</v>
      </c>
      <c r="IB31" s="13">
        <f t="shared" si="585"/>
        <v>41793.060000000005</v>
      </c>
      <c r="IC31" s="13">
        <f t="shared" si="586"/>
        <v>60392</v>
      </c>
      <c r="ID31" s="13">
        <f t="shared" si="587"/>
        <v>60392</v>
      </c>
      <c r="IE31" s="13">
        <f t="shared" si="588"/>
        <v>50592.289999999994</v>
      </c>
      <c r="IF31" s="13">
        <f t="shared" si="589"/>
        <v>75000</v>
      </c>
      <c r="IG31" s="13">
        <f t="shared" si="590"/>
        <v>76000</v>
      </c>
      <c r="IH31" s="13">
        <v>55757.919999999998</v>
      </c>
      <c r="II31" s="13">
        <f>AF31+BJ31+CN31+DR31+EV31+FZ31+HD31</f>
        <v>70000</v>
      </c>
      <c r="IJ31" s="54"/>
    </row>
    <row r="32" spans="1:244" x14ac:dyDescent="0.25">
      <c r="A32" s="5">
        <v>2115</v>
      </c>
      <c r="B32" s="9" t="s">
        <v>18</v>
      </c>
      <c r="C32" s="13">
        <v>1704.05</v>
      </c>
      <c r="D32" s="13">
        <v>1704.05</v>
      </c>
      <c r="E32" s="13">
        <v>1048.29</v>
      </c>
      <c r="F32" s="13">
        <v>2570</v>
      </c>
      <c r="G32" s="13">
        <v>2570</v>
      </c>
      <c r="H32" s="13">
        <v>907.44</v>
      </c>
      <c r="I32" s="13">
        <v>1180.33</v>
      </c>
      <c r="J32" s="13">
        <v>1180.33</v>
      </c>
      <c r="K32" s="13">
        <v>696.39</v>
      </c>
      <c r="L32" s="13">
        <v>3344</v>
      </c>
      <c r="M32" s="13">
        <v>3344</v>
      </c>
      <c r="N32" s="13">
        <v>2278.71</v>
      </c>
      <c r="O32" s="13">
        <v>3165</v>
      </c>
      <c r="P32" s="13">
        <v>3106</v>
      </c>
      <c r="Q32" s="13">
        <v>2918.06</v>
      </c>
      <c r="R32" s="13">
        <v>3204.59</v>
      </c>
      <c r="S32" s="13">
        <v>3040.49</v>
      </c>
      <c r="T32" s="13">
        <v>2627.98</v>
      </c>
      <c r="U32" s="13"/>
      <c r="V32" s="13">
        <v>2300</v>
      </c>
      <c r="W32" s="13">
        <v>1783.02</v>
      </c>
      <c r="X32" s="13">
        <v>2300</v>
      </c>
      <c r="Y32" s="13">
        <v>2300</v>
      </c>
      <c r="Z32" s="13">
        <v>466.54</v>
      </c>
      <c r="AA32" s="13">
        <v>3600</v>
      </c>
      <c r="AB32" s="13">
        <v>3200</v>
      </c>
      <c r="AC32" s="13">
        <v>2369.35</v>
      </c>
      <c r="AD32" s="13">
        <v>4380</v>
      </c>
      <c r="AE32" s="13">
        <v>3000</v>
      </c>
      <c r="AF32" s="13">
        <v>2840</v>
      </c>
      <c r="AG32" s="13">
        <v>12950.8</v>
      </c>
      <c r="AH32" s="13">
        <v>12950.8</v>
      </c>
      <c r="AI32" s="13">
        <v>7966.9</v>
      </c>
      <c r="AJ32" s="13">
        <v>11998</v>
      </c>
      <c r="AK32" s="13">
        <v>5998</v>
      </c>
      <c r="AL32" s="13">
        <v>4234.74</v>
      </c>
      <c r="AM32" s="13">
        <v>5508.2</v>
      </c>
      <c r="AN32" s="13">
        <v>5508.2</v>
      </c>
      <c r="AO32" s="13">
        <v>3499.8</v>
      </c>
      <c r="AP32" s="13">
        <v>17035</v>
      </c>
      <c r="AQ32" s="13">
        <v>17035</v>
      </c>
      <c r="AR32" s="13">
        <v>11669</v>
      </c>
      <c r="AS32" s="13">
        <v>15748</v>
      </c>
      <c r="AT32" s="13">
        <v>15748</v>
      </c>
      <c r="AU32" s="13">
        <v>16027.53</v>
      </c>
      <c r="AV32" s="13">
        <v>14954.75</v>
      </c>
      <c r="AW32" s="13">
        <v>15011</v>
      </c>
      <c r="AX32" s="13">
        <v>12693.93</v>
      </c>
      <c r="AY32" s="13">
        <v>9548</v>
      </c>
      <c r="AZ32" s="13">
        <v>12000</v>
      </c>
      <c r="BA32" s="13">
        <v>9106.83</v>
      </c>
      <c r="BB32" s="13">
        <v>124400</v>
      </c>
      <c r="BC32" s="13">
        <v>9400</v>
      </c>
      <c r="BD32" s="13">
        <v>5289.86</v>
      </c>
      <c r="BE32" s="13">
        <v>14280</v>
      </c>
      <c r="BF32" s="13">
        <v>14280</v>
      </c>
      <c r="BG32" s="13">
        <v>9671.24</v>
      </c>
      <c r="BH32" s="13">
        <v>11894</v>
      </c>
      <c r="BI32" s="13">
        <v>11894</v>
      </c>
      <c r="BJ32" s="13">
        <v>12938</v>
      </c>
      <c r="BK32" s="13">
        <v>22578.94</v>
      </c>
      <c r="BL32" s="13">
        <v>22578.94</v>
      </c>
      <c r="BM32" s="13">
        <v>19835.12</v>
      </c>
      <c r="BN32" s="13">
        <v>20070</v>
      </c>
      <c r="BO32" s="13">
        <v>17070</v>
      </c>
      <c r="BP32" s="13">
        <v>18106.7</v>
      </c>
      <c r="BQ32" s="13">
        <v>16078.69</v>
      </c>
      <c r="BR32" s="13">
        <v>10500</v>
      </c>
      <c r="BS32" s="13">
        <v>9405.4699999999993</v>
      </c>
      <c r="BT32" s="13">
        <v>17159</v>
      </c>
      <c r="BU32" s="13">
        <v>17159</v>
      </c>
      <c r="BV32" s="13">
        <v>11042.34</v>
      </c>
      <c r="BW32" s="13">
        <v>16735</v>
      </c>
      <c r="BX32" s="13">
        <v>16735</v>
      </c>
      <c r="BY32" s="13">
        <v>9269.66</v>
      </c>
      <c r="BZ32" s="13">
        <v>6557.05</v>
      </c>
      <c r="CA32" s="13">
        <v>15493</v>
      </c>
      <c r="CB32" s="13">
        <v>14168.84</v>
      </c>
      <c r="CC32" s="13">
        <v>16025</v>
      </c>
      <c r="CD32" s="13">
        <v>16025</v>
      </c>
      <c r="CE32" s="13">
        <v>12321.51</v>
      </c>
      <c r="CF32" s="13">
        <v>16500</v>
      </c>
      <c r="CG32" s="13">
        <v>16500</v>
      </c>
      <c r="CH32" s="13">
        <v>4349.78</v>
      </c>
      <c r="CI32" s="13">
        <v>17680</v>
      </c>
      <c r="CJ32" s="13">
        <v>4900</v>
      </c>
      <c r="CK32" s="13">
        <v>3551.84</v>
      </c>
      <c r="CL32" s="13">
        <v>4695</v>
      </c>
      <c r="CM32" s="13">
        <v>4695</v>
      </c>
      <c r="CN32" s="13">
        <v>4102</v>
      </c>
      <c r="CO32" s="13">
        <v>340.81</v>
      </c>
      <c r="CP32" s="13">
        <v>340.81</v>
      </c>
      <c r="CQ32" s="13">
        <v>209.66</v>
      </c>
      <c r="CR32" s="13">
        <v>285</v>
      </c>
      <c r="CS32" s="13">
        <v>285</v>
      </c>
      <c r="CT32" s="13">
        <v>100.83</v>
      </c>
      <c r="CU32" s="13">
        <v>131.15</v>
      </c>
      <c r="CV32" s="13">
        <v>131.15</v>
      </c>
      <c r="CW32" s="13">
        <v>77.38</v>
      </c>
      <c r="CX32" s="13">
        <v>372</v>
      </c>
      <c r="CY32" s="13">
        <v>372</v>
      </c>
      <c r="CZ32" s="13">
        <v>253.21</v>
      </c>
      <c r="DA32" s="13">
        <v>312</v>
      </c>
      <c r="DB32" s="13">
        <v>312</v>
      </c>
      <c r="DC32" s="13">
        <v>324.22000000000003</v>
      </c>
      <c r="DD32" s="13">
        <v>356.07</v>
      </c>
      <c r="DE32" s="13">
        <v>340</v>
      </c>
      <c r="DF32" s="13">
        <v>291.98</v>
      </c>
      <c r="DG32" s="13">
        <v>195</v>
      </c>
      <c r="DH32" s="13">
        <v>195</v>
      </c>
      <c r="DI32" s="13">
        <v>198.12</v>
      </c>
      <c r="DJ32" s="13">
        <v>250</v>
      </c>
      <c r="DK32" s="13">
        <v>500</v>
      </c>
      <c r="DL32" s="13">
        <v>570.22</v>
      </c>
      <c r="DM32" s="13">
        <v>1400</v>
      </c>
      <c r="DN32" s="13">
        <v>3000</v>
      </c>
      <c r="DO32" s="13">
        <v>4163.0200000000004</v>
      </c>
      <c r="DP32" s="13">
        <v>1652</v>
      </c>
      <c r="DQ32" s="13">
        <v>1652</v>
      </c>
      <c r="DR32" s="13">
        <v>1712</v>
      </c>
      <c r="DS32" s="13">
        <v>3408.11</v>
      </c>
      <c r="DT32" s="13">
        <v>3408.11</v>
      </c>
      <c r="DU32" s="13">
        <v>2096.5300000000002</v>
      </c>
      <c r="DV32" s="13">
        <v>2856</v>
      </c>
      <c r="DW32" s="13">
        <v>2856</v>
      </c>
      <c r="DX32" s="13">
        <v>1008.26</v>
      </c>
      <c r="DY32" s="13">
        <v>1311.48</v>
      </c>
      <c r="DZ32" s="13">
        <v>1311.48</v>
      </c>
      <c r="EA32" s="13">
        <v>773.76</v>
      </c>
      <c r="EB32" s="13">
        <v>4287</v>
      </c>
      <c r="EC32" s="13">
        <v>4287</v>
      </c>
      <c r="ED32" s="13">
        <v>2531.89</v>
      </c>
      <c r="EE32" s="13">
        <v>4022</v>
      </c>
      <c r="EF32" s="13">
        <v>4022</v>
      </c>
      <c r="EG32" s="13">
        <v>3242.3</v>
      </c>
      <c r="EH32" s="13">
        <v>3560.66</v>
      </c>
      <c r="EI32" s="13">
        <v>3388</v>
      </c>
      <c r="EJ32" s="13">
        <v>2920</v>
      </c>
      <c r="EK32" s="13">
        <v>1946</v>
      </c>
      <c r="EL32" s="13">
        <v>1946</v>
      </c>
      <c r="EM32" s="13">
        <v>1981.15</v>
      </c>
      <c r="EN32" s="13">
        <v>2600</v>
      </c>
      <c r="EO32" s="13">
        <v>1600</v>
      </c>
      <c r="EP32" s="13">
        <v>414.69</v>
      </c>
      <c r="EQ32" s="13">
        <v>2816</v>
      </c>
      <c r="ER32" s="13">
        <v>2816</v>
      </c>
      <c r="ES32" s="13">
        <v>1957.27</v>
      </c>
      <c r="ET32" s="13">
        <v>2804</v>
      </c>
      <c r="EU32" s="13">
        <v>2804</v>
      </c>
      <c r="EV32" s="13">
        <v>3340</v>
      </c>
      <c r="EW32" s="13">
        <v>10694.27</v>
      </c>
      <c r="EX32" s="13">
        <v>10694.27</v>
      </c>
      <c r="EY32" s="13">
        <v>4865.3900000000003</v>
      </c>
      <c r="EZ32" s="13">
        <v>23858</v>
      </c>
      <c r="FA32" s="13">
        <v>5858</v>
      </c>
      <c r="FB32" s="13">
        <v>3913.24</v>
      </c>
      <c r="FC32" s="13">
        <v>18645.57</v>
      </c>
      <c r="FD32" s="13">
        <v>10000</v>
      </c>
      <c r="FE32" s="13">
        <v>3772.26</v>
      </c>
      <c r="FF32" s="13">
        <v>17070</v>
      </c>
      <c r="FG32" s="13">
        <v>17070</v>
      </c>
      <c r="FH32" s="13">
        <v>7957.15</v>
      </c>
      <c r="FI32" s="13">
        <v>14040</v>
      </c>
      <c r="FJ32" s="13">
        <v>14040</v>
      </c>
      <c r="FK32" s="13">
        <v>8892.31</v>
      </c>
      <c r="FL32" s="13">
        <v>14197.11</v>
      </c>
      <c r="FM32" s="13">
        <v>10730</v>
      </c>
      <c r="FN32" s="13">
        <v>7407.85</v>
      </c>
      <c r="FO32" s="13">
        <v>11900</v>
      </c>
      <c r="FP32" s="13">
        <v>11900</v>
      </c>
      <c r="FQ32" s="13">
        <v>8391.58</v>
      </c>
      <c r="FR32" s="13">
        <v>13000</v>
      </c>
      <c r="FS32" s="13">
        <v>20000</v>
      </c>
      <c r="FT32" s="13">
        <v>12915.34</v>
      </c>
      <c r="FU32" s="13">
        <v>12760</v>
      </c>
      <c r="FV32" s="13">
        <v>12760</v>
      </c>
      <c r="FW32" s="13">
        <v>9231.98</v>
      </c>
      <c r="FX32" s="13">
        <v>11055</v>
      </c>
      <c r="FY32" s="13">
        <v>11055</v>
      </c>
      <c r="FZ32" s="13">
        <v>10623</v>
      </c>
      <c r="GA32" s="13">
        <v>0</v>
      </c>
      <c r="GB32" s="13">
        <v>0</v>
      </c>
      <c r="GC32" s="13">
        <v>0</v>
      </c>
      <c r="GD32" s="13">
        <v>0</v>
      </c>
      <c r="GE32" s="13">
        <v>1000</v>
      </c>
      <c r="GF32" s="13">
        <v>1442.88</v>
      </c>
      <c r="GG32" s="13">
        <v>9428.19</v>
      </c>
      <c r="GH32" s="13">
        <v>6298.86</v>
      </c>
      <c r="GI32" s="13">
        <v>2180.62</v>
      </c>
      <c r="GJ32" s="13">
        <v>16717</v>
      </c>
      <c r="GK32" s="13">
        <v>16717</v>
      </c>
      <c r="GL32" s="13">
        <v>6323.04</v>
      </c>
      <c r="GM32" s="13">
        <v>15220</v>
      </c>
      <c r="GN32" s="13">
        <v>15220</v>
      </c>
      <c r="GO32" s="13">
        <v>7836.84</v>
      </c>
      <c r="GP32" s="13">
        <v>9422.65</v>
      </c>
      <c r="GQ32" s="13">
        <v>13541</v>
      </c>
      <c r="GR32" s="13">
        <v>6861.04</v>
      </c>
      <c r="GS32" s="13">
        <v>2753</v>
      </c>
      <c r="GT32" s="13">
        <v>5000</v>
      </c>
      <c r="GU32" s="13">
        <v>3793.6</v>
      </c>
      <c r="GV32" s="13">
        <v>4000</v>
      </c>
      <c r="GW32" s="13">
        <v>4000</v>
      </c>
      <c r="GX32" s="13">
        <v>5736.87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f t="shared" si="562"/>
        <v>51676.979999999996</v>
      </c>
      <c r="HF32" s="13">
        <f t="shared" si="563"/>
        <v>51676.979999999996</v>
      </c>
      <c r="HG32" s="13">
        <f t="shared" si="564"/>
        <v>36021.89</v>
      </c>
      <c r="HH32" s="13">
        <f t="shared" si="565"/>
        <v>61637</v>
      </c>
      <c r="HI32" s="13">
        <f t="shared" si="566"/>
        <v>35637</v>
      </c>
      <c r="HJ32" s="13">
        <f t="shared" si="567"/>
        <v>29714.09</v>
      </c>
      <c r="HK32" s="13">
        <f t="shared" si="568"/>
        <v>52283.61</v>
      </c>
      <c r="HL32" s="13">
        <f t="shared" si="569"/>
        <v>34930.019999999997</v>
      </c>
      <c r="HM32" s="13">
        <f t="shared" si="570"/>
        <v>20405.679999999997</v>
      </c>
      <c r="HN32" s="13">
        <f t="shared" si="571"/>
        <v>75984</v>
      </c>
      <c r="HO32" s="13">
        <f t="shared" si="572"/>
        <v>75984</v>
      </c>
      <c r="HP32" s="13">
        <f t="shared" si="573"/>
        <v>42055.34</v>
      </c>
      <c r="HQ32" s="13">
        <f t="shared" si="574"/>
        <v>69242</v>
      </c>
      <c r="HR32" s="13">
        <f t="shared" si="575"/>
        <v>69183</v>
      </c>
      <c r="HS32" s="13">
        <f t="shared" si="576"/>
        <v>48510.92</v>
      </c>
      <c r="HT32" s="13">
        <f t="shared" si="577"/>
        <v>52252.88</v>
      </c>
      <c r="HU32" s="13">
        <f t="shared" si="578"/>
        <v>61543.49</v>
      </c>
      <c r="HV32" s="13">
        <f t="shared" si="579"/>
        <v>46971.62</v>
      </c>
      <c r="HW32" s="13">
        <f t="shared" si="580"/>
        <v>42367</v>
      </c>
      <c r="HX32" s="13">
        <f t="shared" si="581"/>
        <v>49366</v>
      </c>
      <c r="HY32" s="13">
        <f t="shared" si="582"/>
        <v>37575.81</v>
      </c>
      <c r="HZ32" s="13">
        <f t="shared" si="583"/>
        <v>163050</v>
      </c>
      <c r="IA32" s="13">
        <f t="shared" si="584"/>
        <v>54300</v>
      </c>
      <c r="IB32" s="13">
        <f t="shared" si="585"/>
        <v>29743.3</v>
      </c>
      <c r="IC32" s="13">
        <f t="shared" si="586"/>
        <v>52536</v>
      </c>
      <c r="ID32" s="13">
        <f t="shared" si="587"/>
        <v>40956</v>
      </c>
      <c r="IE32" s="13">
        <f t="shared" si="588"/>
        <v>30944.7</v>
      </c>
      <c r="IF32" s="13">
        <f t="shared" si="589"/>
        <v>36480</v>
      </c>
      <c r="IG32" s="13">
        <f t="shared" si="590"/>
        <v>35100</v>
      </c>
      <c r="IH32" s="13">
        <v>37201.839999999997</v>
      </c>
      <c r="II32" s="13">
        <f>AF32+BJ32+CN32+DR32+EV32+FZ32+HD32</f>
        <v>35555</v>
      </c>
      <c r="IJ32" s="54"/>
    </row>
    <row r="33" spans="1:244" x14ac:dyDescent="0.25">
      <c r="A33" s="5">
        <v>2116</v>
      </c>
      <c r="B33" s="9" t="s">
        <v>19</v>
      </c>
      <c r="C33" s="13">
        <v>6841.71</v>
      </c>
      <c r="D33" s="13">
        <v>11892.91</v>
      </c>
      <c r="E33" s="13">
        <v>14885.46</v>
      </c>
      <c r="F33" s="13">
        <v>10962</v>
      </c>
      <c r="G33" s="13">
        <v>10962</v>
      </c>
      <c r="H33" s="13">
        <v>10460.200000000001</v>
      </c>
      <c r="I33" s="13">
        <v>9752.4599999999991</v>
      </c>
      <c r="J33" s="13">
        <v>7052.46</v>
      </c>
      <c r="K33" s="13">
        <v>5059.5200000000004</v>
      </c>
      <c r="L33" s="13">
        <v>7300</v>
      </c>
      <c r="M33" s="13">
        <v>7300</v>
      </c>
      <c r="N33" s="13">
        <v>7319.05</v>
      </c>
      <c r="O33" s="13">
        <v>5070</v>
      </c>
      <c r="P33" s="13">
        <v>5070</v>
      </c>
      <c r="Q33" s="13">
        <v>6318.53</v>
      </c>
      <c r="R33" s="13">
        <v>5236.3599999999997</v>
      </c>
      <c r="S33" s="13">
        <v>3600</v>
      </c>
      <c r="T33" s="13">
        <v>4453.75</v>
      </c>
      <c r="U33" s="13">
        <v>4352</v>
      </c>
      <c r="V33" s="13">
        <v>4352</v>
      </c>
      <c r="W33" s="13">
        <v>3725.35</v>
      </c>
      <c r="X33" s="13">
        <v>3900</v>
      </c>
      <c r="Y33" s="13">
        <v>3900</v>
      </c>
      <c r="Z33" s="13">
        <v>5156.83</v>
      </c>
      <c r="AA33" s="13">
        <v>5300</v>
      </c>
      <c r="AB33" s="13">
        <v>17000</v>
      </c>
      <c r="AC33" s="13">
        <v>15311.56</v>
      </c>
      <c r="AD33" s="13">
        <v>18250</v>
      </c>
      <c r="AE33" s="13">
        <v>9250</v>
      </c>
      <c r="AF33" s="13">
        <v>9450</v>
      </c>
      <c r="AG33" s="13">
        <v>51997.01</v>
      </c>
      <c r="AH33" s="13">
        <v>90385.7</v>
      </c>
      <c r="AI33" s="13">
        <v>113128.82</v>
      </c>
      <c r="AJ33" s="13">
        <v>51156</v>
      </c>
      <c r="AK33" s="13">
        <v>51156</v>
      </c>
      <c r="AL33" s="13">
        <v>48814.13</v>
      </c>
      <c r="AM33" s="13">
        <v>45511.48</v>
      </c>
      <c r="AN33" s="13">
        <v>32911.480000000003</v>
      </c>
      <c r="AO33" s="13">
        <v>23611.09</v>
      </c>
      <c r="AP33" s="13">
        <v>34070</v>
      </c>
      <c r="AQ33" s="13">
        <v>34070</v>
      </c>
      <c r="AR33" s="13">
        <v>34155.64</v>
      </c>
      <c r="AS33" s="13">
        <v>23400</v>
      </c>
      <c r="AT33" s="13">
        <v>23400</v>
      </c>
      <c r="AU33" s="13">
        <v>29486.45</v>
      </c>
      <c r="AV33" s="13">
        <v>24436.36</v>
      </c>
      <c r="AW33" s="13">
        <v>16800</v>
      </c>
      <c r="AX33" s="13">
        <v>20784.189999999999</v>
      </c>
      <c r="AY33" s="13">
        <v>20311</v>
      </c>
      <c r="AZ33" s="13">
        <v>20311</v>
      </c>
      <c r="BA33" s="13">
        <v>17384.88</v>
      </c>
      <c r="BB33" s="13">
        <v>18200</v>
      </c>
      <c r="BC33" s="13">
        <v>18200</v>
      </c>
      <c r="BD33" s="13">
        <v>21773.22</v>
      </c>
      <c r="BE33" s="13">
        <v>20100</v>
      </c>
      <c r="BF33" s="13">
        <v>58900</v>
      </c>
      <c r="BG33" s="13">
        <v>58235.12</v>
      </c>
      <c r="BH33" s="13">
        <v>69350</v>
      </c>
      <c r="BI33" s="13">
        <v>40350</v>
      </c>
      <c r="BJ33" s="13">
        <v>43050</v>
      </c>
      <c r="BK33" s="13">
        <v>31471.87</v>
      </c>
      <c r="BL33" s="13">
        <v>54707.16</v>
      </c>
      <c r="BM33" s="13">
        <v>68472.740000000005</v>
      </c>
      <c r="BN33" s="13">
        <v>19490</v>
      </c>
      <c r="BO33" s="13">
        <v>21490</v>
      </c>
      <c r="BP33" s="13">
        <v>18595.87</v>
      </c>
      <c r="BQ33" s="13">
        <v>17337.7</v>
      </c>
      <c r="BR33" s="13">
        <v>12537.7</v>
      </c>
      <c r="BS33" s="13">
        <v>8994.7099999999991</v>
      </c>
      <c r="BT33" s="13">
        <v>12980</v>
      </c>
      <c r="BU33" s="13">
        <v>12980</v>
      </c>
      <c r="BV33" s="13">
        <v>13011.66</v>
      </c>
      <c r="BW33" s="13">
        <v>8970</v>
      </c>
      <c r="BX33" s="13">
        <v>8970</v>
      </c>
      <c r="BY33" s="13">
        <v>11232.93</v>
      </c>
      <c r="BZ33" s="13">
        <v>9309.09</v>
      </c>
      <c r="CA33" s="13">
        <v>6400</v>
      </c>
      <c r="CB33" s="13">
        <v>7917.8</v>
      </c>
      <c r="CC33" s="13">
        <v>7738</v>
      </c>
      <c r="CD33" s="13">
        <v>7738</v>
      </c>
      <c r="CE33" s="13">
        <v>6622.8</v>
      </c>
      <c r="CF33" s="13">
        <v>6900</v>
      </c>
      <c r="CG33" s="13">
        <v>6900</v>
      </c>
      <c r="CH33" s="13">
        <v>7649.07</v>
      </c>
      <c r="CI33" s="13">
        <v>7935</v>
      </c>
      <c r="CJ33" s="13">
        <v>24000</v>
      </c>
      <c r="CK33" s="13">
        <v>22947.27</v>
      </c>
      <c r="CL33" s="13">
        <v>27375</v>
      </c>
      <c r="CM33" s="13">
        <v>12375</v>
      </c>
      <c r="CN33" s="13">
        <v>13650</v>
      </c>
      <c r="CO33" s="13">
        <v>1368.34</v>
      </c>
      <c r="CP33" s="13">
        <v>2378.58</v>
      </c>
      <c r="CQ33" s="13">
        <v>2977.08</v>
      </c>
      <c r="CR33" s="13">
        <v>1218</v>
      </c>
      <c r="CS33" s="13">
        <v>1218</v>
      </c>
      <c r="CT33" s="13">
        <v>1162.22</v>
      </c>
      <c r="CU33" s="13">
        <v>1083.6099999999999</v>
      </c>
      <c r="CV33" s="13">
        <v>783.61</v>
      </c>
      <c r="CW33" s="13">
        <v>562.16</v>
      </c>
      <c r="CX33" s="13">
        <v>810</v>
      </c>
      <c r="CY33" s="13">
        <v>810</v>
      </c>
      <c r="CZ33" s="13">
        <v>813.23</v>
      </c>
      <c r="DA33" s="13">
        <v>624</v>
      </c>
      <c r="DB33" s="13">
        <v>624</v>
      </c>
      <c r="DC33" s="13">
        <v>702.08</v>
      </c>
      <c r="DD33" s="13">
        <v>581.82000000000005</v>
      </c>
      <c r="DE33" s="13">
        <v>400</v>
      </c>
      <c r="DF33" s="13">
        <v>494.85</v>
      </c>
      <c r="DG33" s="13">
        <v>484</v>
      </c>
      <c r="DH33" s="13">
        <v>484</v>
      </c>
      <c r="DI33" s="13">
        <v>413.95</v>
      </c>
      <c r="DJ33" s="13">
        <v>450</v>
      </c>
      <c r="DK33" s="13">
        <v>2500</v>
      </c>
      <c r="DL33" s="13">
        <v>6302.8</v>
      </c>
      <c r="DM33" s="13">
        <v>8000</v>
      </c>
      <c r="DN33" s="13">
        <v>50000</v>
      </c>
      <c r="DO33" s="13">
        <v>36111.769999999997</v>
      </c>
      <c r="DP33" s="13">
        <v>88000</v>
      </c>
      <c r="DQ33" s="13">
        <v>42000</v>
      </c>
      <c r="DR33" s="13">
        <v>68200</v>
      </c>
      <c r="DS33" s="13">
        <v>13683.42</v>
      </c>
      <c r="DT33" s="13">
        <v>23785.72</v>
      </c>
      <c r="DU33" s="13">
        <v>29770.75</v>
      </c>
      <c r="DV33" s="13">
        <v>12180</v>
      </c>
      <c r="DW33" s="13">
        <v>12180</v>
      </c>
      <c r="DX33" s="13">
        <v>11622.42</v>
      </c>
      <c r="DY33" s="13">
        <v>10836.07</v>
      </c>
      <c r="DZ33" s="13">
        <v>7836.07</v>
      </c>
      <c r="EA33" s="13">
        <v>5621.69</v>
      </c>
      <c r="EB33" s="13">
        <v>8112</v>
      </c>
      <c r="EC33" s="13">
        <v>8112</v>
      </c>
      <c r="ED33" s="13">
        <v>8132.3</v>
      </c>
      <c r="EE33" s="13">
        <v>5460</v>
      </c>
      <c r="EF33" s="13">
        <v>5460</v>
      </c>
      <c r="EG33" s="13">
        <v>7020.59</v>
      </c>
      <c r="EH33" s="13">
        <v>5818.18</v>
      </c>
      <c r="EI33" s="13">
        <v>4000</v>
      </c>
      <c r="EJ33" s="13">
        <v>4948.6099999999997</v>
      </c>
      <c r="EK33" s="13">
        <v>4836</v>
      </c>
      <c r="EL33" s="13">
        <v>4836</v>
      </c>
      <c r="EM33" s="13">
        <v>4139.25</v>
      </c>
      <c r="EN33" s="13">
        <v>4400</v>
      </c>
      <c r="EO33" s="13">
        <v>3400</v>
      </c>
      <c r="EP33" s="13">
        <v>4583.8100000000004</v>
      </c>
      <c r="EQ33" s="13">
        <v>4232</v>
      </c>
      <c r="ER33" s="13">
        <v>12400</v>
      </c>
      <c r="ES33" s="13">
        <v>12277.56</v>
      </c>
      <c r="ET33" s="13">
        <v>14600</v>
      </c>
      <c r="EU33" s="13">
        <v>8500</v>
      </c>
      <c r="EV33" s="13">
        <v>9450</v>
      </c>
      <c r="EW33" s="13">
        <v>31471.87</v>
      </c>
      <c r="EX33" s="13">
        <v>54762.1</v>
      </c>
      <c r="EY33" s="13">
        <v>68527.63</v>
      </c>
      <c r="EZ33" s="13">
        <v>26796</v>
      </c>
      <c r="FA33" s="13">
        <v>26796</v>
      </c>
      <c r="FB33" s="13">
        <v>25569.26</v>
      </c>
      <c r="FC33" s="13">
        <v>23839.34</v>
      </c>
      <c r="FD33" s="13">
        <v>17239.34</v>
      </c>
      <c r="FE33" s="13">
        <v>12367.71</v>
      </c>
      <c r="FF33" s="13">
        <v>17840</v>
      </c>
      <c r="FG33" s="13">
        <v>17840</v>
      </c>
      <c r="FH33" s="13">
        <v>17891.09</v>
      </c>
      <c r="FI33" s="13">
        <v>23868</v>
      </c>
      <c r="FJ33" s="13">
        <v>23868</v>
      </c>
      <c r="FK33" s="13">
        <v>25352.09</v>
      </c>
      <c r="FL33" s="13">
        <v>24254.55</v>
      </c>
      <c r="FM33" s="13">
        <v>17400</v>
      </c>
      <c r="FN33" s="13">
        <v>22679.93</v>
      </c>
      <c r="FO33" s="13">
        <v>20967</v>
      </c>
      <c r="FP33" s="13">
        <v>20967</v>
      </c>
      <c r="FQ33" s="13">
        <v>18218.29</v>
      </c>
      <c r="FR33" s="13">
        <v>18300</v>
      </c>
      <c r="FS33" s="13">
        <v>18300</v>
      </c>
      <c r="FT33" s="13">
        <v>24329.9</v>
      </c>
      <c r="FU33" s="13">
        <v>25725</v>
      </c>
      <c r="FV33" s="13">
        <v>81500</v>
      </c>
      <c r="FW33" s="13">
        <v>77700.820000000007</v>
      </c>
      <c r="FX33" s="13">
        <v>83625</v>
      </c>
      <c r="FY33" s="13">
        <v>50625</v>
      </c>
      <c r="FZ33" s="13">
        <v>64100</v>
      </c>
      <c r="GA33" s="13">
        <v>0</v>
      </c>
      <c r="GB33" s="13">
        <v>0</v>
      </c>
      <c r="GC33" s="13">
        <v>0</v>
      </c>
      <c r="GD33" s="13">
        <v>0</v>
      </c>
      <c r="GE33" s="13">
        <v>24000</v>
      </c>
      <c r="GF33" s="13">
        <v>23513.67</v>
      </c>
      <c r="GG33" s="13">
        <v>23839.34</v>
      </c>
      <c r="GH33" s="13">
        <v>17239.349999999999</v>
      </c>
      <c r="GI33" s="13">
        <v>12917.06</v>
      </c>
      <c r="GJ33" s="13">
        <v>22880</v>
      </c>
      <c r="GK33" s="13">
        <v>22880</v>
      </c>
      <c r="GL33" s="13">
        <v>17299.43</v>
      </c>
      <c r="GM33" s="13">
        <v>19008</v>
      </c>
      <c r="GN33" s="13">
        <v>19008</v>
      </c>
      <c r="GO33" s="13">
        <v>15617.55</v>
      </c>
      <c r="GP33" s="13">
        <v>6963.64</v>
      </c>
      <c r="GQ33" s="13">
        <v>10692</v>
      </c>
      <c r="GR33" s="13">
        <v>13082.25</v>
      </c>
      <c r="GS33" s="13">
        <v>12911</v>
      </c>
      <c r="GT33" s="13">
        <v>12911</v>
      </c>
      <c r="GU33" s="13">
        <v>10854.68</v>
      </c>
      <c r="GV33" s="13">
        <v>11450</v>
      </c>
      <c r="GW33" s="13">
        <v>11450</v>
      </c>
      <c r="GX33" s="13">
        <v>13962.14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f t="shared" si="562"/>
        <v>136834.22</v>
      </c>
      <c r="HF33" s="13">
        <f t="shared" si="563"/>
        <v>237912.17</v>
      </c>
      <c r="HG33" s="13">
        <f t="shared" si="564"/>
        <v>297762.48</v>
      </c>
      <c r="HH33" s="13">
        <f t="shared" si="565"/>
        <v>121802</v>
      </c>
      <c r="HI33" s="13">
        <f t="shared" si="566"/>
        <v>147802</v>
      </c>
      <c r="HJ33" s="13">
        <f t="shared" si="567"/>
        <v>139737.76999999999</v>
      </c>
      <c r="HK33" s="13">
        <f t="shared" si="568"/>
        <v>132200</v>
      </c>
      <c r="HL33" s="13">
        <f t="shared" si="569"/>
        <v>95600.010000000009</v>
      </c>
      <c r="HM33" s="13">
        <f t="shared" si="570"/>
        <v>69133.94</v>
      </c>
      <c r="HN33" s="13">
        <f t="shared" si="571"/>
        <v>103992</v>
      </c>
      <c r="HO33" s="13">
        <f t="shared" si="572"/>
        <v>103992</v>
      </c>
      <c r="HP33" s="13">
        <f t="shared" si="573"/>
        <v>98622.399999999994</v>
      </c>
      <c r="HQ33" s="13">
        <f t="shared" si="574"/>
        <v>86400</v>
      </c>
      <c r="HR33" s="13">
        <f t="shared" si="575"/>
        <v>86400</v>
      </c>
      <c r="HS33" s="13">
        <f t="shared" si="576"/>
        <v>95730.22</v>
      </c>
      <c r="HT33" s="13">
        <f t="shared" si="577"/>
        <v>76600</v>
      </c>
      <c r="HU33" s="13">
        <f t="shared" si="578"/>
        <v>59292</v>
      </c>
      <c r="HV33" s="13">
        <f t="shared" si="579"/>
        <v>74361.38</v>
      </c>
      <c r="HW33" s="13">
        <f t="shared" si="580"/>
        <v>71599</v>
      </c>
      <c r="HX33" s="13">
        <f t="shared" si="581"/>
        <v>71599</v>
      </c>
      <c r="HY33" s="13">
        <f t="shared" si="582"/>
        <v>61359.200000000004</v>
      </c>
      <c r="HZ33" s="13">
        <f t="shared" si="583"/>
        <v>63600</v>
      </c>
      <c r="IA33" s="13">
        <f t="shared" si="584"/>
        <v>64650</v>
      </c>
      <c r="IB33" s="13">
        <f t="shared" si="585"/>
        <v>83757.77</v>
      </c>
      <c r="IC33" s="13">
        <f t="shared" si="586"/>
        <v>71292</v>
      </c>
      <c r="ID33" s="13">
        <f t="shared" si="587"/>
        <v>243800</v>
      </c>
      <c r="IE33" s="13">
        <f t="shared" si="588"/>
        <v>222584.1</v>
      </c>
      <c r="IF33" s="13">
        <f t="shared" si="589"/>
        <v>301200</v>
      </c>
      <c r="IG33" s="13">
        <f t="shared" si="590"/>
        <v>163100</v>
      </c>
      <c r="IH33" s="13">
        <v>118157.32</v>
      </c>
      <c r="II33" s="13">
        <f>AF33+BJ33+CN33+DR33+EV33+FZ33+HD33</f>
        <v>207900</v>
      </c>
      <c r="IJ33" s="54"/>
    </row>
    <row r="34" spans="1:244" x14ac:dyDescent="0.25">
      <c r="A34" s="5">
        <v>2117</v>
      </c>
      <c r="B34" s="9" t="s">
        <v>20</v>
      </c>
      <c r="C34" s="13">
        <v>18692.8</v>
      </c>
      <c r="D34" s="13">
        <v>18692.8</v>
      </c>
      <c r="E34" s="13">
        <v>10344.56</v>
      </c>
      <c r="F34" s="13">
        <v>13781</v>
      </c>
      <c r="G34" s="13">
        <v>19781</v>
      </c>
      <c r="H34" s="13">
        <v>11791.57</v>
      </c>
      <c r="I34" s="13">
        <v>18110.900000000001</v>
      </c>
      <c r="J34" s="13">
        <v>18110.900000000001</v>
      </c>
      <c r="K34" s="13">
        <v>12282.05</v>
      </c>
      <c r="L34" s="13">
        <v>31045</v>
      </c>
      <c r="M34" s="13">
        <v>19045</v>
      </c>
      <c r="N34" s="13">
        <v>16584.29</v>
      </c>
      <c r="O34" s="13">
        <v>15528</v>
      </c>
      <c r="P34" s="13">
        <v>15528</v>
      </c>
      <c r="Q34" s="13">
        <v>11415.47</v>
      </c>
      <c r="R34" s="13">
        <v>16054.66</v>
      </c>
      <c r="S34" s="13">
        <v>6692.55</v>
      </c>
      <c r="T34" s="13">
        <v>6462.75</v>
      </c>
      <c r="U34" s="13">
        <v>1818</v>
      </c>
      <c r="V34" s="13">
        <v>10000</v>
      </c>
      <c r="W34" s="13">
        <v>7061.81</v>
      </c>
      <c r="X34" s="13">
        <v>7000</v>
      </c>
      <c r="Y34" s="13">
        <v>7000</v>
      </c>
      <c r="Z34" s="13">
        <v>10004.68</v>
      </c>
      <c r="AA34" s="13">
        <v>8600</v>
      </c>
      <c r="AB34" s="13">
        <v>16000</v>
      </c>
      <c r="AC34" s="13">
        <v>19574.89</v>
      </c>
      <c r="AD34" s="13">
        <v>33700</v>
      </c>
      <c r="AE34" s="13">
        <v>13700</v>
      </c>
      <c r="AF34" s="13">
        <v>13610</v>
      </c>
      <c r="AG34" s="13">
        <v>831221.63</v>
      </c>
      <c r="AH34" s="13">
        <v>721221.63</v>
      </c>
      <c r="AI34" s="13">
        <v>602408.75</v>
      </c>
      <c r="AJ34" s="13">
        <v>180790</v>
      </c>
      <c r="AK34" s="13">
        <v>336580</v>
      </c>
      <c r="AL34" s="13">
        <v>306523.5</v>
      </c>
      <c r="AM34" s="13">
        <v>184187.89</v>
      </c>
      <c r="AN34" s="13">
        <v>175187.89</v>
      </c>
      <c r="AO34" s="13">
        <v>106236.65</v>
      </c>
      <c r="AP34" s="13">
        <v>163328</v>
      </c>
      <c r="AQ34" s="13">
        <v>163328</v>
      </c>
      <c r="AR34" s="13">
        <v>131624.26</v>
      </c>
      <c r="AS34" s="13">
        <v>147414</v>
      </c>
      <c r="AT34" s="13">
        <v>147414</v>
      </c>
      <c r="AU34" s="13">
        <v>136379.42000000001</v>
      </c>
      <c r="AV34" s="13">
        <v>156237.64000000001</v>
      </c>
      <c r="AW34" s="13">
        <v>140777</v>
      </c>
      <c r="AX34" s="13">
        <v>134396.15</v>
      </c>
      <c r="AY34" s="13">
        <v>143127</v>
      </c>
      <c r="AZ34" s="13">
        <v>91977</v>
      </c>
      <c r="BA34" s="13">
        <v>76052.87</v>
      </c>
      <c r="BB34" s="13">
        <v>74400</v>
      </c>
      <c r="BC34" s="13">
        <v>74400</v>
      </c>
      <c r="BD34" s="13">
        <v>78139.820000000007</v>
      </c>
      <c r="BE34" s="13">
        <v>80000</v>
      </c>
      <c r="BF34" s="13">
        <v>100000</v>
      </c>
      <c r="BG34" s="13">
        <v>81403</v>
      </c>
      <c r="BH34" s="13">
        <v>21000</v>
      </c>
      <c r="BI34" s="13">
        <v>21000</v>
      </c>
      <c r="BJ34" s="13">
        <v>22453</v>
      </c>
      <c r="BK34" s="13">
        <v>136085.70000000001</v>
      </c>
      <c r="BL34" s="13">
        <v>136085.70000000001</v>
      </c>
      <c r="BM34" s="13">
        <v>99262.42</v>
      </c>
      <c r="BN34" s="13">
        <v>64638</v>
      </c>
      <c r="BO34" s="13">
        <v>73458</v>
      </c>
      <c r="BP34" s="13">
        <v>46135.77</v>
      </c>
      <c r="BQ34" s="13">
        <v>35226.31</v>
      </c>
      <c r="BR34" s="13">
        <v>34354.31</v>
      </c>
      <c r="BS34" s="13">
        <v>26820.25</v>
      </c>
      <c r="BT34" s="13">
        <v>45085</v>
      </c>
      <c r="BU34" s="13">
        <v>33085</v>
      </c>
      <c r="BV34" s="13">
        <v>19263.169999999998</v>
      </c>
      <c r="BW34" s="13">
        <v>14957</v>
      </c>
      <c r="BX34" s="13">
        <v>14957</v>
      </c>
      <c r="BY34" s="13">
        <v>18492.099999999999</v>
      </c>
      <c r="BZ34" s="13">
        <v>12938.44</v>
      </c>
      <c r="CA34" s="13">
        <v>11843</v>
      </c>
      <c r="CB34" s="13">
        <v>11097.37</v>
      </c>
      <c r="CC34" s="13">
        <v>12032</v>
      </c>
      <c r="CD34" s="13">
        <v>12032</v>
      </c>
      <c r="CE34" s="13">
        <v>7378.04</v>
      </c>
      <c r="CF34" s="13">
        <v>7500</v>
      </c>
      <c r="CG34" s="13">
        <v>13205</v>
      </c>
      <c r="CH34" s="13">
        <v>19602.98</v>
      </c>
      <c r="CI34" s="13">
        <v>5412</v>
      </c>
      <c r="CJ34" s="13">
        <v>15000</v>
      </c>
      <c r="CK34" s="13">
        <v>14394.32</v>
      </c>
      <c r="CL34" s="13">
        <v>16400</v>
      </c>
      <c r="CM34" s="13">
        <v>16400</v>
      </c>
      <c r="CN34" s="13">
        <v>10417</v>
      </c>
      <c r="CO34" s="13">
        <v>2721.37</v>
      </c>
      <c r="CP34" s="13">
        <v>2721.37</v>
      </c>
      <c r="CQ34" s="13">
        <v>605.94000000000005</v>
      </c>
      <c r="CR34" s="13">
        <v>20087</v>
      </c>
      <c r="CS34" s="13">
        <v>6087</v>
      </c>
      <c r="CT34" s="13">
        <v>119.09</v>
      </c>
      <c r="CU34" s="13">
        <v>145.66</v>
      </c>
      <c r="CV34" s="13">
        <v>200</v>
      </c>
      <c r="CW34" s="13">
        <v>142.47</v>
      </c>
      <c r="CX34" s="13">
        <v>0</v>
      </c>
      <c r="CY34" s="13">
        <v>34.950000000000003</v>
      </c>
      <c r="CZ34" s="13">
        <v>34.950000000000003</v>
      </c>
      <c r="DA34" s="13">
        <v>24</v>
      </c>
      <c r="DB34" s="13">
        <v>24</v>
      </c>
      <c r="DC34" s="13">
        <v>46.19</v>
      </c>
      <c r="DD34" s="13">
        <v>9.43</v>
      </c>
      <c r="DE34" s="13">
        <v>9</v>
      </c>
      <c r="DF34" s="13">
        <v>799.41</v>
      </c>
      <c r="DG34" s="13">
        <v>5</v>
      </c>
      <c r="DH34" s="13">
        <v>200</v>
      </c>
      <c r="DI34" s="13">
        <v>118.87</v>
      </c>
      <c r="DJ34" s="13">
        <v>2</v>
      </c>
      <c r="DK34" s="13">
        <v>800</v>
      </c>
      <c r="DL34" s="13">
        <v>2869.02</v>
      </c>
      <c r="DM34" s="13">
        <v>1100</v>
      </c>
      <c r="DN34" s="13">
        <v>2800</v>
      </c>
      <c r="DO34" s="13">
        <v>230.04</v>
      </c>
      <c r="DP34" s="13">
        <v>0</v>
      </c>
      <c r="DQ34" s="13">
        <v>0</v>
      </c>
      <c r="DR34" s="13">
        <v>2</v>
      </c>
      <c r="DS34" s="13">
        <v>125077.91</v>
      </c>
      <c r="DT34" s="13">
        <v>125077.91</v>
      </c>
      <c r="DU34" s="13">
        <v>102624.71</v>
      </c>
      <c r="DV34" s="13">
        <v>33351</v>
      </c>
      <c r="DW34" s="13">
        <v>58437</v>
      </c>
      <c r="DX34" s="13">
        <v>43945.07</v>
      </c>
      <c r="DY34" s="13">
        <v>32075.200000000001</v>
      </c>
      <c r="DZ34" s="13">
        <v>32075.200000000001</v>
      </c>
      <c r="EA34" s="13">
        <v>20239.7</v>
      </c>
      <c r="EB34" s="13">
        <v>42992</v>
      </c>
      <c r="EC34" s="13">
        <v>20992</v>
      </c>
      <c r="ED34" s="13">
        <v>19829.38</v>
      </c>
      <c r="EE34" s="13">
        <v>19995</v>
      </c>
      <c r="EF34" s="13">
        <v>19995</v>
      </c>
      <c r="EG34" s="13">
        <v>14049.27</v>
      </c>
      <c r="EH34" s="13">
        <v>14562.99</v>
      </c>
      <c r="EI34" s="13">
        <v>13505</v>
      </c>
      <c r="EJ34" s="13">
        <v>14954.18</v>
      </c>
      <c r="EK34" s="13">
        <v>14522</v>
      </c>
      <c r="EL34" s="13">
        <v>14522</v>
      </c>
      <c r="EM34" s="13">
        <v>13080.63</v>
      </c>
      <c r="EN34" s="13">
        <v>14500</v>
      </c>
      <c r="EO34" s="13">
        <v>4500</v>
      </c>
      <c r="EP34" s="13">
        <v>9586.56</v>
      </c>
      <c r="EQ34" s="13">
        <v>16329</v>
      </c>
      <c r="ER34" s="13">
        <v>10329</v>
      </c>
      <c r="ES34" s="13">
        <v>8275.43</v>
      </c>
      <c r="ET34" s="13">
        <v>10400</v>
      </c>
      <c r="EU34" s="13">
        <v>10400</v>
      </c>
      <c r="EV34" s="13">
        <v>1850</v>
      </c>
      <c r="EW34" s="13">
        <v>152652.87</v>
      </c>
      <c r="EX34" s="13">
        <v>152652.87</v>
      </c>
      <c r="EY34" s="13">
        <v>140543.41</v>
      </c>
      <c r="EZ34" s="13">
        <v>165463</v>
      </c>
      <c r="FA34" s="13">
        <v>119477.89</v>
      </c>
      <c r="FB34" s="13">
        <v>82785.570000000007</v>
      </c>
      <c r="FC34" s="13">
        <v>81013.789999999994</v>
      </c>
      <c r="FD34" s="13">
        <v>81013.789999999994</v>
      </c>
      <c r="FE34" s="13">
        <v>54942.79</v>
      </c>
      <c r="FF34" s="13">
        <v>60900</v>
      </c>
      <c r="FG34" s="13">
        <v>50900</v>
      </c>
      <c r="FH34" s="13">
        <v>46186.89</v>
      </c>
      <c r="FI34" s="13">
        <v>76055</v>
      </c>
      <c r="FJ34" s="13">
        <v>76055</v>
      </c>
      <c r="FK34" s="13">
        <v>44619.73</v>
      </c>
      <c r="FL34" s="13">
        <v>74942.27</v>
      </c>
      <c r="FM34" s="13">
        <v>39353</v>
      </c>
      <c r="FN34" s="13">
        <v>45381.21</v>
      </c>
      <c r="FO34" s="13">
        <v>45868</v>
      </c>
      <c r="FP34" s="13">
        <v>55868</v>
      </c>
      <c r="FQ34" s="13">
        <v>57168.99</v>
      </c>
      <c r="FR34" s="13">
        <v>45700</v>
      </c>
      <c r="FS34" s="13">
        <v>35700</v>
      </c>
      <c r="FT34" s="13">
        <v>26015.83</v>
      </c>
      <c r="FU34" s="13">
        <v>54310</v>
      </c>
      <c r="FV34" s="13">
        <v>54310</v>
      </c>
      <c r="FW34" s="13">
        <v>24497.07</v>
      </c>
      <c r="FX34" s="13">
        <v>32600</v>
      </c>
      <c r="FY34" s="13">
        <v>32600</v>
      </c>
      <c r="FZ34" s="13">
        <v>21966</v>
      </c>
      <c r="GA34" s="13">
        <v>0</v>
      </c>
      <c r="GB34" s="13">
        <v>0</v>
      </c>
      <c r="GC34" s="13">
        <v>0</v>
      </c>
      <c r="GD34" s="13">
        <v>0</v>
      </c>
      <c r="GE34" s="13">
        <v>21500</v>
      </c>
      <c r="GF34" s="13">
        <v>28587.66</v>
      </c>
      <c r="GG34" s="13">
        <v>24367.14</v>
      </c>
      <c r="GH34" s="13">
        <v>70726</v>
      </c>
      <c r="GI34" s="13">
        <v>44536.63</v>
      </c>
      <c r="GJ34" s="13">
        <v>96844</v>
      </c>
      <c r="GK34" s="13">
        <v>63500</v>
      </c>
      <c r="GL34" s="13">
        <v>45112.07</v>
      </c>
      <c r="GM34" s="13">
        <v>77274</v>
      </c>
      <c r="GN34" s="13">
        <v>77274</v>
      </c>
      <c r="GO34" s="13">
        <v>46962.77</v>
      </c>
      <c r="GP34" s="13">
        <v>60444</v>
      </c>
      <c r="GQ34" s="13">
        <v>59846</v>
      </c>
      <c r="GR34" s="13">
        <v>44634.400000000001</v>
      </c>
      <c r="GS34" s="13">
        <v>47188</v>
      </c>
      <c r="GT34" s="13">
        <v>47188</v>
      </c>
      <c r="GU34" s="13">
        <v>29632.37</v>
      </c>
      <c r="GV34" s="13">
        <v>32150</v>
      </c>
      <c r="GW34" s="13">
        <v>32150</v>
      </c>
      <c r="GX34" s="13">
        <v>31815.360000000001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f t="shared" si="562"/>
        <v>1266452.2799999998</v>
      </c>
      <c r="HF34" s="13">
        <f t="shared" si="563"/>
        <v>1156452.28</v>
      </c>
      <c r="HG34" s="13">
        <f t="shared" si="564"/>
        <v>955789.78999999992</v>
      </c>
      <c r="HH34" s="13">
        <f t="shared" si="565"/>
        <v>478110</v>
      </c>
      <c r="HI34" s="13">
        <f t="shared" si="566"/>
        <v>635320.89</v>
      </c>
      <c r="HJ34" s="13">
        <f t="shared" si="567"/>
        <v>519888.23</v>
      </c>
      <c r="HK34" s="13">
        <f t="shared" si="568"/>
        <v>375126.89</v>
      </c>
      <c r="HL34" s="13">
        <f t="shared" si="569"/>
        <v>411668.09</v>
      </c>
      <c r="HM34" s="13">
        <f t="shared" si="570"/>
        <v>265200.54000000004</v>
      </c>
      <c r="HN34" s="13">
        <f t="shared" si="571"/>
        <v>440194</v>
      </c>
      <c r="HO34" s="13">
        <f t="shared" si="572"/>
        <v>350884.95</v>
      </c>
      <c r="HP34" s="13">
        <f t="shared" si="573"/>
        <v>278635.01</v>
      </c>
      <c r="HQ34" s="13">
        <f t="shared" si="574"/>
        <v>351247</v>
      </c>
      <c r="HR34" s="13">
        <f t="shared" si="575"/>
        <v>351247</v>
      </c>
      <c r="HS34" s="13">
        <f t="shared" si="576"/>
        <v>271964.95</v>
      </c>
      <c r="HT34" s="13">
        <f t="shared" si="577"/>
        <v>335189.43</v>
      </c>
      <c r="HU34" s="13">
        <f t="shared" si="578"/>
        <v>272025.55</v>
      </c>
      <c r="HV34" s="13">
        <f t="shared" si="579"/>
        <v>257725.46999999997</v>
      </c>
      <c r="HW34" s="13">
        <f t="shared" si="580"/>
        <v>264560</v>
      </c>
      <c r="HX34" s="13">
        <f t="shared" si="581"/>
        <v>231787</v>
      </c>
      <c r="HY34" s="13">
        <f t="shared" si="582"/>
        <v>190493.58</v>
      </c>
      <c r="HZ34" s="13">
        <f t="shared" si="583"/>
        <v>181252</v>
      </c>
      <c r="IA34" s="13">
        <f t="shared" si="584"/>
        <v>167755</v>
      </c>
      <c r="IB34" s="13">
        <f t="shared" si="585"/>
        <v>178034.25</v>
      </c>
      <c r="IC34" s="13">
        <f t="shared" si="586"/>
        <v>165751</v>
      </c>
      <c r="ID34" s="13">
        <f t="shared" si="587"/>
        <v>198439</v>
      </c>
      <c r="IE34" s="13">
        <f t="shared" si="588"/>
        <v>148374.75</v>
      </c>
      <c r="IF34" s="13">
        <f t="shared" si="589"/>
        <v>114100</v>
      </c>
      <c r="IG34" s="13">
        <f t="shared" si="590"/>
        <v>94100</v>
      </c>
      <c r="IH34" s="13">
        <v>77003.81</v>
      </c>
      <c r="II34" s="13">
        <f>AF34+BJ34+CN34+DR34+EV34+FZ34+HD34</f>
        <v>70298</v>
      </c>
      <c r="IJ34" s="54"/>
    </row>
    <row r="35" spans="1:244" x14ac:dyDescent="0.25">
      <c r="A35" s="5">
        <v>2118</v>
      </c>
      <c r="B35" s="9" t="s">
        <v>248</v>
      </c>
      <c r="C35" s="13">
        <v>0</v>
      </c>
      <c r="D35" s="13">
        <v>0</v>
      </c>
      <c r="E35" s="13">
        <v>0</v>
      </c>
      <c r="F35" s="13">
        <v>11410</v>
      </c>
      <c r="G35" s="13">
        <v>13410</v>
      </c>
      <c r="H35" s="13">
        <v>13320.58</v>
      </c>
      <c r="I35" s="13">
        <v>8114.75</v>
      </c>
      <c r="J35" s="13">
        <v>9900</v>
      </c>
      <c r="K35" s="13">
        <v>8018.9</v>
      </c>
      <c r="L35" s="13">
        <v>9126</v>
      </c>
      <c r="M35" s="13">
        <v>11200</v>
      </c>
      <c r="N35" s="13">
        <v>11589.68</v>
      </c>
      <c r="O35" s="13">
        <v>6884</v>
      </c>
      <c r="P35" s="13">
        <v>6884</v>
      </c>
      <c r="Q35" s="13">
        <v>4680.16</v>
      </c>
      <c r="R35" s="13">
        <v>7492.87</v>
      </c>
      <c r="S35" s="13">
        <v>8950.5</v>
      </c>
      <c r="T35" s="13">
        <v>8761</v>
      </c>
      <c r="U35" s="13">
        <v>7493</v>
      </c>
      <c r="V35" s="13">
        <v>7493</v>
      </c>
      <c r="W35" s="13">
        <v>8087.69</v>
      </c>
      <c r="X35" s="13">
        <v>7490</v>
      </c>
      <c r="Y35" s="13">
        <v>7490</v>
      </c>
      <c r="Z35" s="13">
        <v>9099.43</v>
      </c>
      <c r="AA35" s="13">
        <v>10200</v>
      </c>
      <c r="AB35" s="13">
        <v>15650</v>
      </c>
      <c r="AC35" s="13">
        <v>13371.85</v>
      </c>
      <c r="AD35" s="13">
        <v>18870</v>
      </c>
      <c r="AE35" s="13">
        <v>25870</v>
      </c>
      <c r="AF35" s="13">
        <v>17820</v>
      </c>
      <c r="AG35" s="13">
        <v>0</v>
      </c>
      <c r="AH35" s="13">
        <v>0</v>
      </c>
      <c r="AI35" s="13">
        <v>0</v>
      </c>
      <c r="AJ35" s="13">
        <v>53250</v>
      </c>
      <c r="AK35" s="13">
        <v>62500</v>
      </c>
      <c r="AL35" s="13">
        <v>62162.7</v>
      </c>
      <c r="AM35" s="13">
        <v>37868.85</v>
      </c>
      <c r="AN35" s="13">
        <v>46200</v>
      </c>
      <c r="AO35" s="13">
        <v>37421.53</v>
      </c>
      <c r="AP35" s="13">
        <v>42588</v>
      </c>
      <c r="AQ35" s="13">
        <v>52400</v>
      </c>
      <c r="AR35" s="13">
        <v>54085.13</v>
      </c>
      <c r="AS35" s="13">
        <v>32125</v>
      </c>
      <c r="AT35" s="13">
        <v>32125</v>
      </c>
      <c r="AU35" s="13">
        <v>21840.74</v>
      </c>
      <c r="AV35" s="13">
        <v>34966.720000000001</v>
      </c>
      <c r="AW35" s="13">
        <v>41769</v>
      </c>
      <c r="AX35" s="13">
        <v>40884.699999999997</v>
      </c>
      <c r="AY35" s="13">
        <v>34967</v>
      </c>
      <c r="AZ35" s="13">
        <v>34967</v>
      </c>
      <c r="BA35" s="13">
        <v>37742.550000000003</v>
      </c>
      <c r="BB35" s="13">
        <v>34950</v>
      </c>
      <c r="BC35" s="13">
        <v>34950</v>
      </c>
      <c r="BD35" s="13">
        <v>38419.760000000002</v>
      </c>
      <c r="BE35" s="13">
        <v>38600</v>
      </c>
      <c r="BF35" s="13">
        <v>69470</v>
      </c>
      <c r="BG35" s="13">
        <v>66946.509999999995</v>
      </c>
      <c r="BH35" s="13">
        <v>71706</v>
      </c>
      <c r="BI35" s="13">
        <v>90706</v>
      </c>
      <c r="BJ35" s="13">
        <v>81180</v>
      </c>
      <c r="BK35" s="13">
        <v>0</v>
      </c>
      <c r="BL35" s="13">
        <v>0</v>
      </c>
      <c r="BM35" s="13">
        <v>0</v>
      </c>
      <c r="BN35" s="13">
        <v>20290</v>
      </c>
      <c r="BO35" s="13">
        <v>23810</v>
      </c>
      <c r="BP35" s="13">
        <v>23681.03</v>
      </c>
      <c r="BQ35" s="13">
        <v>14426.23</v>
      </c>
      <c r="BR35" s="13">
        <v>17600</v>
      </c>
      <c r="BS35" s="13">
        <v>14255.81</v>
      </c>
      <c r="BT35" s="13">
        <v>16224</v>
      </c>
      <c r="BU35" s="13">
        <v>20000</v>
      </c>
      <c r="BV35" s="13">
        <v>20603.86</v>
      </c>
      <c r="BW35" s="13">
        <v>12238</v>
      </c>
      <c r="BX35" s="13">
        <v>12238</v>
      </c>
      <c r="BY35" s="13">
        <v>8320.2800000000007</v>
      </c>
      <c r="BZ35" s="13">
        <v>13320.66</v>
      </c>
      <c r="CA35" s="13">
        <v>15912</v>
      </c>
      <c r="CB35" s="13">
        <v>15575.12</v>
      </c>
      <c r="CC35" s="13">
        <v>13321</v>
      </c>
      <c r="CD35" s="13">
        <v>13321</v>
      </c>
      <c r="CE35" s="13">
        <v>14378.12</v>
      </c>
      <c r="CF35" s="13">
        <v>13310</v>
      </c>
      <c r="CG35" s="13">
        <v>13310</v>
      </c>
      <c r="CH35" s="13">
        <v>12132.56</v>
      </c>
      <c r="CI35" s="13">
        <v>15225</v>
      </c>
      <c r="CJ35" s="13">
        <v>23475</v>
      </c>
      <c r="CK35" s="13">
        <v>19988.98</v>
      </c>
      <c r="CL35" s="13">
        <v>28305</v>
      </c>
      <c r="CM35" s="13">
        <v>35305</v>
      </c>
      <c r="CN35" s="13">
        <v>25740</v>
      </c>
      <c r="CO35" s="13">
        <v>0</v>
      </c>
      <c r="CP35" s="13">
        <v>0</v>
      </c>
      <c r="CQ35" s="13">
        <v>0</v>
      </c>
      <c r="CR35" s="13">
        <v>1268</v>
      </c>
      <c r="CS35" s="13">
        <v>1488</v>
      </c>
      <c r="CT35" s="13">
        <v>1480.06</v>
      </c>
      <c r="CU35" s="13">
        <v>901.64</v>
      </c>
      <c r="CV35" s="13">
        <v>1100</v>
      </c>
      <c r="CW35" s="13">
        <v>890.98</v>
      </c>
      <c r="CX35" s="13">
        <v>1015</v>
      </c>
      <c r="CY35" s="13">
        <v>1300</v>
      </c>
      <c r="CZ35" s="13">
        <v>1287.74</v>
      </c>
      <c r="DA35" s="13">
        <v>780</v>
      </c>
      <c r="DB35" s="13">
        <v>780</v>
      </c>
      <c r="DC35" s="13">
        <v>520.02</v>
      </c>
      <c r="DD35" s="13">
        <v>832.54</v>
      </c>
      <c r="DE35" s="13">
        <v>994.5</v>
      </c>
      <c r="DF35" s="13">
        <v>973.45</v>
      </c>
      <c r="DG35" s="13">
        <v>833</v>
      </c>
      <c r="DH35" s="13">
        <v>833</v>
      </c>
      <c r="DI35" s="13">
        <v>898.63</v>
      </c>
      <c r="DJ35" s="13">
        <v>832</v>
      </c>
      <c r="DK35" s="13">
        <v>13000</v>
      </c>
      <c r="DL35" s="13">
        <v>11121.51</v>
      </c>
      <c r="DM35" s="13">
        <v>8000</v>
      </c>
      <c r="DN35" s="13">
        <v>48000</v>
      </c>
      <c r="DO35" s="13">
        <v>45578.28</v>
      </c>
      <c r="DP35" s="13">
        <v>7548</v>
      </c>
      <c r="DQ35" s="13">
        <v>25000</v>
      </c>
      <c r="DR35" s="13">
        <v>7920</v>
      </c>
      <c r="DS35" s="13">
        <v>0</v>
      </c>
      <c r="DT35" s="13">
        <v>0</v>
      </c>
      <c r="DU35" s="13">
        <v>0</v>
      </c>
      <c r="DV35" s="13">
        <v>12679</v>
      </c>
      <c r="DW35" s="13">
        <v>14879</v>
      </c>
      <c r="DX35" s="13">
        <v>14800.65</v>
      </c>
      <c r="DY35" s="13">
        <v>9016.39</v>
      </c>
      <c r="DZ35" s="13">
        <v>11000</v>
      </c>
      <c r="EA35" s="13">
        <v>8909.89</v>
      </c>
      <c r="EB35" s="13">
        <v>10140</v>
      </c>
      <c r="EC35" s="13">
        <v>12500</v>
      </c>
      <c r="ED35" s="13">
        <v>12877.41</v>
      </c>
      <c r="EE35" s="13">
        <v>7649</v>
      </c>
      <c r="EF35" s="13">
        <v>7649</v>
      </c>
      <c r="EG35" s="13">
        <v>5200.18</v>
      </c>
      <c r="EH35" s="13">
        <v>8325.41</v>
      </c>
      <c r="EI35" s="13">
        <v>9945</v>
      </c>
      <c r="EJ35" s="13">
        <v>9734.4500000000007</v>
      </c>
      <c r="EK35" s="13">
        <v>8325</v>
      </c>
      <c r="EL35" s="13">
        <v>8325</v>
      </c>
      <c r="EM35" s="13">
        <v>8986.32</v>
      </c>
      <c r="EN35" s="13">
        <v>8320</v>
      </c>
      <c r="EO35" s="13">
        <v>8320</v>
      </c>
      <c r="EP35" s="13">
        <v>8088.37</v>
      </c>
      <c r="EQ35" s="13">
        <v>8120</v>
      </c>
      <c r="ER35" s="13">
        <v>12520</v>
      </c>
      <c r="ES35" s="13">
        <v>10734.76</v>
      </c>
      <c r="ET35" s="13">
        <v>15096</v>
      </c>
      <c r="EU35" s="13">
        <v>25096</v>
      </c>
      <c r="EV35" s="13">
        <v>17820</v>
      </c>
      <c r="EW35" s="13">
        <v>4389.76</v>
      </c>
      <c r="EX35" s="13">
        <v>4389.76</v>
      </c>
      <c r="EY35" s="13">
        <v>0</v>
      </c>
      <c r="EZ35" s="13">
        <v>27894</v>
      </c>
      <c r="FA35" s="13">
        <v>32734</v>
      </c>
      <c r="FB35" s="13">
        <v>32561.37</v>
      </c>
      <c r="FC35" s="13">
        <v>19836.07</v>
      </c>
      <c r="FD35" s="13">
        <v>24200</v>
      </c>
      <c r="FE35" s="13">
        <v>19601.75</v>
      </c>
      <c r="FF35" s="13">
        <v>22308</v>
      </c>
      <c r="FG35" s="13">
        <v>27500</v>
      </c>
      <c r="FH35" s="13">
        <v>28330.29</v>
      </c>
      <c r="FI35" s="13">
        <v>41740</v>
      </c>
      <c r="FJ35" s="13">
        <v>41740</v>
      </c>
      <c r="FK35" s="13">
        <v>53493.120000000003</v>
      </c>
      <c r="FL35" s="13">
        <v>47406.07</v>
      </c>
      <c r="FM35" s="13">
        <v>54639</v>
      </c>
      <c r="FN35" s="13">
        <v>61210.400000000001</v>
      </c>
      <c r="FO35" s="13">
        <v>47406</v>
      </c>
      <c r="FP35" s="13">
        <v>47406</v>
      </c>
      <c r="FQ35" s="13">
        <v>47362.95</v>
      </c>
      <c r="FR35" s="13">
        <v>47400</v>
      </c>
      <c r="FS35" s="13">
        <v>47400</v>
      </c>
      <c r="FT35" s="13">
        <v>41508.25</v>
      </c>
      <c r="FU35" s="13">
        <v>60875</v>
      </c>
      <c r="FV35" s="13">
        <v>140625</v>
      </c>
      <c r="FW35" s="13">
        <v>134758.01</v>
      </c>
      <c r="FX35" s="13">
        <v>113175</v>
      </c>
      <c r="FY35" s="13">
        <v>130175</v>
      </c>
      <c r="FZ35" s="13">
        <v>114520</v>
      </c>
      <c r="GA35" s="13">
        <v>0</v>
      </c>
      <c r="GB35" s="13">
        <v>0</v>
      </c>
      <c r="GC35" s="13">
        <v>0</v>
      </c>
      <c r="GD35" s="13">
        <v>0</v>
      </c>
      <c r="GE35" s="13">
        <v>20500</v>
      </c>
      <c r="GF35" s="13">
        <v>15240.48</v>
      </c>
      <c r="GG35" s="13">
        <v>19836.07</v>
      </c>
      <c r="GH35" s="13">
        <v>24200</v>
      </c>
      <c r="GI35" s="13">
        <v>24441.759999999998</v>
      </c>
      <c r="GJ35" s="13">
        <v>28600</v>
      </c>
      <c r="GK35" s="13">
        <v>35200</v>
      </c>
      <c r="GL35" s="13">
        <v>28330.3</v>
      </c>
      <c r="GM35" s="13">
        <v>28604</v>
      </c>
      <c r="GN35" s="13">
        <v>28604</v>
      </c>
      <c r="GO35" s="13">
        <v>20691.990000000002</v>
      </c>
      <c r="GP35" s="13">
        <v>24715.74</v>
      </c>
      <c r="GQ35" s="13">
        <v>37290</v>
      </c>
      <c r="GR35" s="13">
        <v>30170.59</v>
      </c>
      <c r="GS35" s="13">
        <v>24716</v>
      </c>
      <c r="GT35" s="13">
        <v>24716</v>
      </c>
      <c r="GU35" s="13">
        <v>25840.37</v>
      </c>
      <c r="GV35" s="13">
        <v>24705</v>
      </c>
      <c r="GW35" s="13">
        <v>24705</v>
      </c>
      <c r="GX35" s="13">
        <v>20198.59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f t="shared" si="562"/>
        <v>4389.76</v>
      </c>
      <c r="HF35" s="13">
        <f t="shared" si="563"/>
        <v>4389.76</v>
      </c>
      <c r="HG35" s="13">
        <f t="shared" si="564"/>
        <v>0</v>
      </c>
      <c r="HH35" s="13">
        <f t="shared" si="565"/>
        <v>126791</v>
      </c>
      <c r="HI35" s="13">
        <f t="shared" si="566"/>
        <v>169321</v>
      </c>
      <c r="HJ35" s="13">
        <f t="shared" si="567"/>
        <v>163246.87</v>
      </c>
      <c r="HK35" s="13">
        <f t="shared" si="568"/>
        <v>110000</v>
      </c>
      <c r="HL35" s="13">
        <f t="shared" si="569"/>
        <v>134200</v>
      </c>
      <c r="HM35" s="13">
        <f t="shared" si="570"/>
        <v>113540.62</v>
      </c>
      <c r="HN35" s="13">
        <f t="shared" si="571"/>
        <v>130001</v>
      </c>
      <c r="HO35" s="13">
        <f t="shared" si="572"/>
        <v>160100</v>
      </c>
      <c r="HP35" s="13">
        <f t="shared" si="573"/>
        <v>157104.41</v>
      </c>
      <c r="HQ35" s="13">
        <f t="shared" si="574"/>
        <v>130020</v>
      </c>
      <c r="HR35" s="13">
        <f t="shared" si="575"/>
        <v>130020</v>
      </c>
      <c r="HS35" s="13">
        <f t="shared" si="576"/>
        <v>114746.49</v>
      </c>
      <c r="HT35" s="13">
        <f t="shared" si="577"/>
        <v>137060.00999999998</v>
      </c>
      <c r="HU35" s="13">
        <f t="shared" si="578"/>
        <v>169500</v>
      </c>
      <c r="HV35" s="13">
        <f t="shared" si="579"/>
        <v>167309.71</v>
      </c>
      <c r="HW35" s="13">
        <f t="shared" si="580"/>
        <v>137061</v>
      </c>
      <c r="HX35" s="13">
        <f t="shared" si="581"/>
        <v>137061</v>
      </c>
      <c r="HY35" s="13">
        <f t="shared" si="582"/>
        <v>143296.63</v>
      </c>
      <c r="HZ35" s="13">
        <f t="shared" si="583"/>
        <v>137007</v>
      </c>
      <c r="IA35" s="13">
        <f t="shared" si="584"/>
        <v>149175</v>
      </c>
      <c r="IB35" s="13">
        <f t="shared" si="585"/>
        <v>140568.47</v>
      </c>
      <c r="IC35" s="13">
        <f t="shared" si="586"/>
        <v>141020</v>
      </c>
      <c r="ID35" s="13">
        <f t="shared" si="587"/>
        <v>309740</v>
      </c>
      <c r="IE35" s="13">
        <f t="shared" si="588"/>
        <v>291378.39</v>
      </c>
      <c r="IF35" s="13">
        <f t="shared" si="589"/>
        <v>254700</v>
      </c>
      <c r="IG35" s="13">
        <f t="shared" si="590"/>
        <v>332152</v>
      </c>
      <c r="IH35" s="13">
        <v>243698.89</v>
      </c>
      <c r="II35" s="13">
        <f>AF35+BJ35+CN35+DR35+EV35+FZ35+HD35</f>
        <v>265000</v>
      </c>
      <c r="IJ35" s="54"/>
    </row>
    <row r="36" spans="1:244" x14ac:dyDescent="0.25">
      <c r="A36" s="5">
        <v>2119</v>
      </c>
      <c r="B36" s="9" t="s">
        <v>21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8782</v>
      </c>
      <c r="BL36" s="13">
        <v>8782</v>
      </c>
      <c r="BM36" s="13">
        <v>10192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999.46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82173.8</v>
      </c>
      <c r="DT36" s="13">
        <v>82173.8</v>
      </c>
      <c r="DU36" s="13">
        <v>62814.18</v>
      </c>
      <c r="DV36" s="13">
        <v>41000</v>
      </c>
      <c r="DW36" s="13">
        <v>9000</v>
      </c>
      <c r="DX36" s="13">
        <v>7247.98</v>
      </c>
      <c r="DY36" s="13">
        <v>983.61</v>
      </c>
      <c r="DZ36" s="13">
        <v>1200</v>
      </c>
      <c r="EA36" s="13">
        <v>1010.98</v>
      </c>
      <c r="EB36" s="13">
        <v>1300</v>
      </c>
      <c r="EC36" s="13">
        <v>1300</v>
      </c>
      <c r="ED36" s="13">
        <v>643.35</v>
      </c>
      <c r="EE36" s="13">
        <v>936</v>
      </c>
      <c r="EF36" s="13">
        <v>936</v>
      </c>
      <c r="EG36" s="13">
        <v>0</v>
      </c>
      <c r="EH36" s="13">
        <v>819.67</v>
      </c>
      <c r="EI36" s="13">
        <v>819.67</v>
      </c>
      <c r="EJ36" s="13">
        <v>0</v>
      </c>
      <c r="EK36" s="13">
        <v>481</v>
      </c>
      <c r="EL36" s="13">
        <v>481</v>
      </c>
      <c r="EM36" s="13">
        <v>0</v>
      </c>
      <c r="EN36" s="13">
        <v>481</v>
      </c>
      <c r="EO36" s="13">
        <v>481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0</v>
      </c>
      <c r="FR36" s="13">
        <v>0</v>
      </c>
      <c r="FS36" s="13">
        <v>0</v>
      </c>
      <c r="FT36" s="13">
        <v>0</v>
      </c>
      <c r="FU36" s="13">
        <v>0</v>
      </c>
      <c r="FV36" s="13">
        <v>0</v>
      </c>
      <c r="FW36" s="13">
        <v>0</v>
      </c>
      <c r="FX36" s="13">
        <v>0</v>
      </c>
      <c r="FY36" s="13">
        <v>0</v>
      </c>
      <c r="FZ36" s="13">
        <v>0</v>
      </c>
      <c r="GA36" s="13">
        <v>0</v>
      </c>
      <c r="GB36" s="13">
        <v>0</v>
      </c>
      <c r="GC36" s="13">
        <v>0</v>
      </c>
      <c r="GD36" s="13">
        <v>0</v>
      </c>
      <c r="GE36" s="13">
        <v>0</v>
      </c>
      <c r="GF36" s="13">
        <v>0</v>
      </c>
      <c r="GG36" s="13">
        <v>39.340000000000003</v>
      </c>
      <c r="GH36" s="13">
        <v>0</v>
      </c>
      <c r="GI36" s="13">
        <v>0</v>
      </c>
      <c r="GJ36" s="13">
        <v>0</v>
      </c>
      <c r="GK36" s="13">
        <v>0</v>
      </c>
      <c r="GL36" s="13">
        <v>37.700000000000003</v>
      </c>
      <c r="GM36" s="13">
        <v>264</v>
      </c>
      <c r="GN36" s="13">
        <v>264</v>
      </c>
      <c r="GO36" s="13">
        <v>0</v>
      </c>
      <c r="GP36" s="13">
        <v>180.33</v>
      </c>
      <c r="GQ36" s="13">
        <v>180.33</v>
      </c>
      <c r="GR36" s="13">
        <v>0</v>
      </c>
      <c r="GS36" s="13">
        <v>19</v>
      </c>
      <c r="GT36" s="13">
        <v>19</v>
      </c>
      <c r="GU36" s="13">
        <v>0</v>
      </c>
      <c r="GV36" s="13">
        <v>480</v>
      </c>
      <c r="GW36" s="13">
        <v>480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f t="shared" si="562"/>
        <v>91955.260000000009</v>
      </c>
      <c r="HF36" s="13">
        <f t="shared" si="563"/>
        <v>90955.8</v>
      </c>
      <c r="HG36" s="13">
        <f t="shared" si="564"/>
        <v>73006.179999999993</v>
      </c>
      <c r="HH36" s="13">
        <f t="shared" si="565"/>
        <v>41000</v>
      </c>
      <c r="HI36" s="13">
        <f t="shared" si="566"/>
        <v>9000</v>
      </c>
      <c r="HJ36" s="13">
        <f t="shared" si="567"/>
        <v>7247.98</v>
      </c>
      <c r="HK36" s="13">
        <f t="shared" si="568"/>
        <v>1022.95</v>
      </c>
      <c r="HL36" s="13">
        <f t="shared" si="569"/>
        <v>1200</v>
      </c>
      <c r="HM36" s="13">
        <f t="shared" si="570"/>
        <v>1010.98</v>
      </c>
      <c r="HN36" s="13">
        <f t="shared" si="571"/>
        <v>1300</v>
      </c>
      <c r="HO36" s="13">
        <f t="shared" si="572"/>
        <v>1300</v>
      </c>
      <c r="HP36" s="13">
        <f t="shared" si="573"/>
        <v>681.05000000000007</v>
      </c>
      <c r="HQ36" s="13">
        <f t="shared" si="574"/>
        <v>1200</v>
      </c>
      <c r="HR36" s="13">
        <f t="shared" si="575"/>
        <v>1200</v>
      </c>
      <c r="HS36" s="13">
        <f t="shared" si="576"/>
        <v>0</v>
      </c>
      <c r="HT36" s="13">
        <f t="shared" si="577"/>
        <v>1000</v>
      </c>
      <c r="HU36" s="13">
        <f t="shared" si="578"/>
        <v>1000</v>
      </c>
      <c r="HV36" s="13">
        <f t="shared" si="579"/>
        <v>0</v>
      </c>
      <c r="HW36" s="13">
        <f t="shared" si="580"/>
        <v>500</v>
      </c>
      <c r="HX36" s="13">
        <f t="shared" si="581"/>
        <v>500</v>
      </c>
      <c r="HY36" s="13">
        <f t="shared" si="582"/>
        <v>0</v>
      </c>
      <c r="HZ36" s="13">
        <f t="shared" si="583"/>
        <v>961</v>
      </c>
      <c r="IA36" s="13">
        <f t="shared" si="584"/>
        <v>961</v>
      </c>
      <c r="IB36" s="13">
        <f t="shared" si="585"/>
        <v>0</v>
      </c>
      <c r="IC36" s="13">
        <f t="shared" si="586"/>
        <v>0</v>
      </c>
      <c r="ID36" s="13">
        <f t="shared" si="587"/>
        <v>0</v>
      </c>
      <c r="IE36" s="13">
        <f t="shared" si="588"/>
        <v>0</v>
      </c>
      <c r="IF36" s="13">
        <f t="shared" si="589"/>
        <v>0</v>
      </c>
      <c r="IG36" s="13">
        <f t="shared" si="590"/>
        <v>0</v>
      </c>
      <c r="IH36" s="13">
        <f t="shared" si="590"/>
        <v>0</v>
      </c>
      <c r="II36" s="13">
        <f>AF36+BJ36+CN36+DR36+EV36+FZ36+HD36</f>
        <v>0</v>
      </c>
      <c r="IJ36" s="54"/>
    </row>
    <row r="37" spans="1:244" x14ac:dyDescent="0.25">
      <c r="A37" s="5">
        <v>2120</v>
      </c>
      <c r="B37" s="9" t="s">
        <v>22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1159.43</v>
      </c>
      <c r="AH37" s="13">
        <v>2645.02</v>
      </c>
      <c r="AI37" s="13">
        <v>6278.73</v>
      </c>
      <c r="AJ37" s="13">
        <v>18000</v>
      </c>
      <c r="AK37" s="13">
        <v>18000</v>
      </c>
      <c r="AL37" s="13">
        <v>1045.51</v>
      </c>
      <c r="AM37" s="13">
        <v>15163.93</v>
      </c>
      <c r="AN37" s="13">
        <v>20500</v>
      </c>
      <c r="AO37" s="13">
        <v>21007.38</v>
      </c>
      <c r="AP37" s="13">
        <v>23000</v>
      </c>
      <c r="AQ37" s="13">
        <v>40000</v>
      </c>
      <c r="AR37" s="13">
        <v>40369.85</v>
      </c>
      <c r="AS37" s="13">
        <v>38000</v>
      </c>
      <c r="AT37" s="13">
        <v>38000</v>
      </c>
      <c r="AU37" s="13">
        <v>32799.599999999999</v>
      </c>
      <c r="AV37" s="13">
        <v>32000</v>
      </c>
      <c r="AW37" s="13">
        <v>32000</v>
      </c>
      <c r="AX37" s="13">
        <v>19471.7</v>
      </c>
      <c r="AY37" s="13">
        <v>2500</v>
      </c>
      <c r="AZ37" s="13">
        <v>15000</v>
      </c>
      <c r="BA37" s="13">
        <v>18991.21</v>
      </c>
      <c r="BB37" s="13">
        <v>25000</v>
      </c>
      <c r="BC37" s="13">
        <v>40000</v>
      </c>
      <c r="BD37" s="13">
        <v>19044.080000000002</v>
      </c>
      <c r="BE37" s="13">
        <v>22000</v>
      </c>
      <c r="BF37" s="13">
        <v>22000</v>
      </c>
      <c r="BG37" s="13">
        <v>18933.8</v>
      </c>
      <c r="BH37" s="13">
        <v>20000</v>
      </c>
      <c r="BI37" s="13">
        <v>20000</v>
      </c>
      <c r="BJ37" s="13">
        <v>20000</v>
      </c>
      <c r="BK37" s="13">
        <v>355.6</v>
      </c>
      <c r="BL37" s="13">
        <v>355.6</v>
      </c>
      <c r="BM37" s="13">
        <v>2777.34</v>
      </c>
      <c r="BN37" s="13">
        <v>17800</v>
      </c>
      <c r="BO37" s="13">
        <v>20800</v>
      </c>
      <c r="BP37" s="13">
        <v>3366.53</v>
      </c>
      <c r="BQ37" s="13">
        <v>18770.490000000002</v>
      </c>
      <c r="BR37" s="13">
        <v>6500</v>
      </c>
      <c r="BS37" s="13">
        <v>7308.42</v>
      </c>
      <c r="BT37" s="13">
        <v>20700</v>
      </c>
      <c r="BU37" s="13">
        <v>20700</v>
      </c>
      <c r="BV37" s="13">
        <v>16392.099999999999</v>
      </c>
      <c r="BW37" s="13">
        <v>16000</v>
      </c>
      <c r="BX37" s="13">
        <v>16000</v>
      </c>
      <c r="BY37" s="13">
        <v>9199.7199999999993</v>
      </c>
      <c r="BZ37" s="13">
        <v>12450</v>
      </c>
      <c r="CA37" s="13">
        <v>7450</v>
      </c>
      <c r="CB37" s="13">
        <v>700.25</v>
      </c>
      <c r="CC37" s="13">
        <v>6450</v>
      </c>
      <c r="CD37" s="13">
        <v>6450</v>
      </c>
      <c r="CE37" s="13">
        <v>5544.27</v>
      </c>
      <c r="CF37" s="13">
        <v>6450</v>
      </c>
      <c r="CG37" s="13">
        <v>13450</v>
      </c>
      <c r="CH37" s="13">
        <v>13778.88</v>
      </c>
      <c r="CI37" s="13">
        <v>15250</v>
      </c>
      <c r="CJ37" s="13">
        <v>15250</v>
      </c>
      <c r="CK37" s="13">
        <v>15476.05</v>
      </c>
      <c r="CL37" s="13">
        <v>15450</v>
      </c>
      <c r="CM37" s="13">
        <v>15450</v>
      </c>
      <c r="CN37" s="13">
        <v>15450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5650</v>
      </c>
      <c r="DT37" s="13">
        <v>5650</v>
      </c>
      <c r="DU37" s="13">
        <v>700</v>
      </c>
      <c r="DV37" s="13">
        <v>100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119647.29</v>
      </c>
      <c r="EX37" s="13">
        <v>119647.29</v>
      </c>
      <c r="EY37" s="13">
        <v>60260.51</v>
      </c>
      <c r="EZ37" s="13">
        <v>99000</v>
      </c>
      <c r="FA37" s="13">
        <v>99000</v>
      </c>
      <c r="FB37" s="13">
        <v>42013.59</v>
      </c>
      <c r="FC37" s="13">
        <v>90983.61</v>
      </c>
      <c r="FD37" s="13">
        <v>74983.61</v>
      </c>
      <c r="FE37" s="13">
        <v>23621.99</v>
      </c>
      <c r="FF37" s="13">
        <v>74000</v>
      </c>
      <c r="FG37" s="13">
        <v>90000</v>
      </c>
      <c r="FH37" s="13">
        <v>85962.03</v>
      </c>
      <c r="FI37" s="13">
        <v>90000</v>
      </c>
      <c r="FJ37" s="13">
        <v>90000</v>
      </c>
      <c r="FK37" s="13">
        <v>35227.96</v>
      </c>
      <c r="FL37" s="13">
        <v>66000</v>
      </c>
      <c r="FM37" s="13">
        <v>66000</v>
      </c>
      <c r="FN37" s="13">
        <v>65286.98</v>
      </c>
      <c r="FO37" s="13">
        <v>70566</v>
      </c>
      <c r="FP37" s="13">
        <v>70566</v>
      </c>
      <c r="FQ37" s="13">
        <v>65423.98</v>
      </c>
      <c r="FR37" s="13">
        <v>69500</v>
      </c>
      <c r="FS37" s="13">
        <v>69500</v>
      </c>
      <c r="FT37" s="13">
        <v>59728.06</v>
      </c>
      <c r="FU37" s="13">
        <v>49650</v>
      </c>
      <c r="FV37" s="13">
        <v>72000</v>
      </c>
      <c r="FW37" s="13">
        <v>80625.39</v>
      </c>
      <c r="FX37" s="13">
        <v>34100</v>
      </c>
      <c r="FY37" s="13">
        <v>60000</v>
      </c>
      <c r="FZ37" s="13">
        <v>34300</v>
      </c>
      <c r="GA37" s="13">
        <v>0</v>
      </c>
      <c r="GB37" s="13">
        <v>0</v>
      </c>
      <c r="GC37" s="13">
        <v>0</v>
      </c>
      <c r="GD37" s="13">
        <v>0</v>
      </c>
      <c r="GE37" s="13">
        <v>200</v>
      </c>
      <c r="GF37" s="13">
        <v>2621.11</v>
      </c>
      <c r="GG37" s="13">
        <v>27481.97</v>
      </c>
      <c r="GH37" s="13">
        <v>3000</v>
      </c>
      <c r="GI37" s="13">
        <v>368.01</v>
      </c>
      <c r="GJ37" s="13">
        <v>3000</v>
      </c>
      <c r="GK37" s="13">
        <v>3000</v>
      </c>
      <c r="GL37" s="13">
        <v>6368.5</v>
      </c>
      <c r="GM37" s="13">
        <v>0</v>
      </c>
      <c r="GN37" s="13">
        <v>293.17</v>
      </c>
      <c r="GO37" s="13">
        <v>293.17</v>
      </c>
      <c r="GP37" s="13">
        <v>0</v>
      </c>
      <c r="GQ37" s="13">
        <v>23199</v>
      </c>
      <c r="GR37" s="13">
        <v>7601.88</v>
      </c>
      <c r="GS37" s="13">
        <v>7494</v>
      </c>
      <c r="GT37" s="13">
        <v>7494</v>
      </c>
      <c r="GU37" s="13">
        <v>4397.18</v>
      </c>
      <c r="GV37" s="13">
        <v>7300</v>
      </c>
      <c r="GW37" s="13">
        <v>7300</v>
      </c>
      <c r="GX37" s="13">
        <v>10168.450000000001</v>
      </c>
      <c r="GY37" s="13">
        <v>0</v>
      </c>
      <c r="GZ37" s="13">
        <v>0</v>
      </c>
      <c r="HA37" s="13">
        <v>2887.2</v>
      </c>
      <c r="HB37" s="13">
        <v>0</v>
      </c>
      <c r="HC37" s="13">
        <v>0</v>
      </c>
      <c r="HD37" s="13">
        <v>0</v>
      </c>
      <c r="HE37" s="13">
        <f t="shared" si="562"/>
        <v>126812.31999999999</v>
      </c>
      <c r="HF37" s="13">
        <f t="shared" si="563"/>
        <v>128297.90999999999</v>
      </c>
      <c r="HG37" s="13">
        <f t="shared" si="564"/>
        <v>70016.58</v>
      </c>
      <c r="HH37" s="13">
        <f t="shared" si="565"/>
        <v>134900</v>
      </c>
      <c r="HI37" s="13">
        <f t="shared" si="566"/>
        <v>138000</v>
      </c>
      <c r="HJ37" s="13">
        <f t="shared" si="567"/>
        <v>49046.74</v>
      </c>
      <c r="HK37" s="13">
        <f t="shared" si="568"/>
        <v>152400</v>
      </c>
      <c r="HL37" s="13">
        <f t="shared" si="569"/>
        <v>104983.61</v>
      </c>
      <c r="HM37" s="13">
        <f t="shared" si="570"/>
        <v>52305.80000000001</v>
      </c>
      <c r="HN37" s="13">
        <f t="shared" si="571"/>
        <v>120700</v>
      </c>
      <c r="HO37" s="13">
        <f t="shared" si="572"/>
        <v>153700</v>
      </c>
      <c r="HP37" s="13">
        <f t="shared" si="573"/>
        <v>149092.47999999998</v>
      </c>
      <c r="HQ37" s="13">
        <f t="shared" si="574"/>
        <v>144000</v>
      </c>
      <c r="HR37" s="13">
        <f t="shared" si="575"/>
        <v>144293.17000000001</v>
      </c>
      <c r="HS37" s="13">
        <f t="shared" si="576"/>
        <v>77520.45</v>
      </c>
      <c r="HT37" s="13">
        <f t="shared" si="577"/>
        <v>110450</v>
      </c>
      <c r="HU37" s="13">
        <f t="shared" si="578"/>
        <v>128649</v>
      </c>
      <c r="HV37" s="13">
        <f t="shared" si="579"/>
        <v>93060.810000000012</v>
      </c>
      <c r="HW37" s="13">
        <f t="shared" si="580"/>
        <v>87010</v>
      </c>
      <c r="HX37" s="13">
        <f t="shared" si="581"/>
        <v>99510</v>
      </c>
      <c r="HY37" s="13">
        <f t="shared" si="582"/>
        <v>94356.640000000014</v>
      </c>
      <c r="HZ37" s="13">
        <f t="shared" si="583"/>
        <v>108250</v>
      </c>
      <c r="IA37" s="13">
        <f t="shared" si="584"/>
        <v>130250</v>
      </c>
      <c r="IB37" s="13">
        <f t="shared" si="585"/>
        <v>102719.46999999999</v>
      </c>
      <c r="IC37" s="13">
        <f t="shared" si="586"/>
        <v>86900</v>
      </c>
      <c r="ID37" s="13">
        <f t="shared" si="587"/>
        <v>109250</v>
      </c>
      <c r="IE37" s="13">
        <f t="shared" si="588"/>
        <v>117922.43999999999</v>
      </c>
      <c r="IF37" s="13">
        <f t="shared" si="589"/>
        <v>69550</v>
      </c>
      <c r="IG37" s="13">
        <f t="shared" si="590"/>
        <v>95450</v>
      </c>
      <c r="IH37" s="13">
        <v>144280.23000000001</v>
      </c>
      <c r="II37" s="13">
        <f>AF37+BJ37+CN37+DR37+EV37+FZ37+HD37</f>
        <v>69750</v>
      </c>
      <c r="IJ37" s="54"/>
    </row>
    <row r="38" spans="1:244" x14ac:dyDescent="0.25">
      <c r="A38" s="5">
        <v>2121</v>
      </c>
      <c r="B38" s="9" t="s">
        <v>23</v>
      </c>
      <c r="C38" s="13">
        <v>1118.32</v>
      </c>
      <c r="D38" s="13">
        <v>1118.32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104.78</v>
      </c>
      <c r="N38" s="13">
        <v>416.91</v>
      </c>
      <c r="O38" s="13">
        <v>400</v>
      </c>
      <c r="P38" s="13">
        <v>2000</v>
      </c>
      <c r="Q38" s="13">
        <v>1561.06</v>
      </c>
      <c r="R38" s="13">
        <v>400</v>
      </c>
      <c r="S38" s="13">
        <v>400</v>
      </c>
      <c r="T38" s="13">
        <v>303.75</v>
      </c>
      <c r="U38" s="13">
        <v>82</v>
      </c>
      <c r="V38" s="13">
        <v>82</v>
      </c>
      <c r="W38" s="13">
        <v>0</v>
      </c>
      <c r="X38" s="13">
        <v>82</v>
      </c>
      <c r="Y38" s="13">
        <v>82</v>
      </c>
      <c r="Z38" s="13">
        <v>0</v>
      </c>
      <c r="AA38" s="13">
        <v>0</v>
      </c>
      <c r="AB38" s="13">
        <v>0</v>
      </c>
      <c r="AC38" s="13">
        <v>0</v>
      </c>
      <c r="AD38" s="13">
        <v>6300</v>
      </c>
      <c r="AE38" s="13">
        <v>300</v>
      </c>
      <c r="AF38" s="13">
        <v>0</v>
      </c>
      <c r="AG38" s="13">
        <v>631.14</v>
      </c>
      <c r="AH38" s="13">
        <v>631.14</v>
      </c>
      <c r="AI38" s="13">
        <v>347.9</v>
      </c>
      <c r="AJ38" s="13">
        <v>6400</v>
      </c>
      <c r="AK38" s="13">
        <v>6400</v>
      </c>
      <c r="AL38" s="13">
        <v>559.58000000000004</v>
      </c>
      <c r="AM38" s="13">
        <v>6229.51</v>
      </c>
      <c r="AN38" s="13">
        <v>150</v>
      </c>
      <c r="AO38" s="13">
        <v>5062.55</v>
      </c>
      <c r="AP38" s="13">
        <v>3790</v>
      </c>
      <c r="AQ38" s="13">
        <v>3790</v>
      </c>
      <c r="AR38" s="13">
        <v>2332.0500000000002</v>
      </c>
      <c r="AS38" s="13">
        <v>3310</v>
      </c>
      <c r="AT38" s="13">
        <v>3310</v>
      </c>
      <c r="AU38" s="13">
        <v>1167.68</v>
      </c>
      <c r="AV38" s="13">
        <v>5510</v>
      </c>
      <c r="AW38" s="13">
        <v>5510</v>
      </c>
      <c r="AX38" s="13">
        <v>1580.09</v>
      </c>
      <c r="AY38" s="13">
        <v>4352</v>
      </c>
      <c r="AZ38" s="13">
        <v>4352</v>
      </c>
      <c r="BA38" s="13">
        <v>5938.68</v>
      </c>
      <c r="BB38" s="13">
        <v>5200</v>
      </c>
      <c r="BC38" s="13">
        <v>6200</v>
      </c>
      <c r="BD38" s="13">
        <v>10159.92</v>
      </c>
      <c r="BE38" s="13">
        <v>13350</v>
      </c>
      <c r="BF38" s="13">
        <v>15000</v>
      </c>
      <c r="BG38" s="13">
        <v>10126.379999999999</v>
      </c>
      <c r="BH38" s="13">
        <v>10500</v>
      </c>
      <c r="BI38" s="13">
        <v>10500</v>
      </c>
      <c r="BJ38" s="13">
        <v>14650</v>
      </c>
      <c r="BK38" s="13">
        <v>1520.37</v>
      </c>
      <c r="BL38" s="13">
        <v>1520.37</v>
      </c>
      <c r="BM38" s="13">
        <v>1188.04</v>
      </c>
      <c r="BN38" s="13">
        <v>3200</v>
      </c>
      <c r="BO38" s="13">
        <v>3700</v>
      </c>
      <c r="BP38" s="13">
        <v>973.8</v>
      </c>
      <c r="BQ38" s="13">
        <v>3360.66</v>
      </c>
      <c r="BR38" s="13">
        <v>1100</v>
      </c>
      <c r="BS38" s="13">
        <v>1008</v>
      </c>
      <c r="BT38" s="13">
        <v>3200</v>
      </c>
      <c r="BU38" s="13">
        <v>3200</v>
      </c>
      <c r="BV38" s="13">
        <v>1643.77</v>
      </c>
      <c r="BW38" s="13">
        <v>1315</v>
      </c>
      <c r="BX38" s="13">
        <v>1315</v>
      </c>
      <c r="BY38" s="13">
        <v>862.04</v>
      </c>
      <c r="BZ38" s="13">
        <v>844.26</v>
      </c>
      <c r="CA38" s="13">
        <v>844.26</v>
      </c>
      <c r="CB38" s="13">
        <v>1008.58</v>
      </c>
      <c r="CC38" s="13">
        <v>1721</v>
      </c>
      <c r="CD38" s="13">
        <v>1721</v>
      </c>
      <c r="CE38" s="13">
        <v>1107.3599999999999</v>
      </c>
      <c r="CF38" s="13">
        <v>2500</v>
      </c>
      <c r="CG38" s="13">
        <v>2500</v>
      </c>
      <c r="CH38" s="13">
        <v>985.29</v>
      </c>
      <c r="CI38" s="13">
        <v>3600</v>
      </c>
      <c r="CJ38" s="13">
        <v>3600</v>
      </c>
      <c r="CK38" s="13">
        <v>1020.99</v>
      </c>
      <c r="CL38" s="13">
        <v>1500</v>
      </c>
      <c r="CM38" s="13">
        <v>1500</v>
      </c>
      <c r="CN38" s="13">
        <v>1575</v>
      </c>
      <c r="CO38" s="13">
        <v>16.61</v>
      </c>
      <c r="CP38" s="13">
        <v>16.61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1500</v>
      </c>
      <c r="DL38" s="13">
        <v>1350.61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65564.58</v>
      </c>
      <c r="DT38" s="13">
        <v>65564.58</v>
      </c>
      <c r="DU38" s="13">
        <v>28102.12</v>
      </c>
      <c r="DV38" s="13">
        <v>12500</v>
      </c>
      <c r="DW38" s="13">
        <v>2500</v>
      </c>
      <c r="DX38" s="13">
        <v>1516.48</v>
      </c>
      <c r="DY38" s="13">
        <v>6680.33</v>
      </c>
      <c r="DZ38" s="13">
        <v>4100</v>
      </c>
      <c r="EA38" s="13">
        <v>3544.3</v>
      </c>
      <c r="EB38" s="13">
        <v>5300</v>
      </c>
      <c r="EC38" s="13">
        <v>5300</v>
      </c>
      <c r="ED38" s="13">
        <v>4250.46</v>
      </c>
      <c r="EE38" s="13">
        <v>6720</v>
      </c>
      <c r="EF38" s="13">
        <v>6720</v>
      </c>
      <c r="EG38" s="13">
        <v>1328.3</v>
      </c>
      <c r="EH38" s="13">
        <v>5320</v>
      </c>
      <c r="EI38" s="13">
        <v>5320</v>
      </c>
      <c r="EJ38" s="13">
        <v>721.92</v>
      </c>
      <c r="EK38" s="13">
        <v>4541</v>
      </c>
      <c r="EL38" s="13">
        <v>4541</v>
      </c>
      <c r="EM38" s="13">
        <v>1125.03</v>
      </c>
      <c r="EN38" s="13">
        <v>4700</v>
      </c>
      <c r="EO38" s="13">
        <v>2700</v>
      </c>
      <c r="EP38" s="13">
        <v>1007.44</v>
      </c>
      <c r="EQ38" s="13">
        <v>2650</v>
      </c>
      <c r="ER38" s="13">
        <v>2650</v>
      </c>
      <c r="ES38" s="13">
        <v>407.3</v>
      </c>
      <c r="ET38" s="13">
        <v>1650</v>
      </c>
      <c r="EU38" s="13">
        <v>1650</v>
      </c>
      <c r="EV38" s="13">
        <v>2100</v>
      </c>
      <c r="EW38" s="13">
        <v>485.86</v>
      </c>
      <c r="EX38" s="13">
        <v>485.86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210</v>
      </c>
      <c r="FM38" s="13">
        <v>210</v>
      </c>
      <c r="FN38" s="13">
        <v>0</v>
      </c>
      <c r="FO38" s="13">
        <v>210</v>
      </c>
      <c r="FP38" s="13">
        <v>210</v>
      </c>
      <c r="FQ38" s="13">
        <v>0</v>
      </c>
      <c r="FR38" s="13">
        <v>200</v>
      </c>
      <c r="FS38" s="13">
        <v>200</v>
      </c>
      <c r="FT38" s="13">
        <v>19.510000000000002</v>
      </c>
      <c r="FU38" s="13">
        <v>0</v>
      </c>
      <c r="FV38" s="13">
        <v>0</v>
      </c>
      <c r="FW38" s="13">
        <v>2.06</v>
      </c>
      <c r="FX38" s="13">
        <v>0</v>
      </c>
      <c r="FY38" s="13">
        <v>50</v>
      </c>
      <c r="FZ38" s="13">
        <v>10</v>
      </c>
      <c r="GA38" s="13">
        <v>0</v>
      </c>
      <c r="GB38" s="13">
        <v>984.84</v>
      </c>
      <c r="GC38" s="13">
        <v>1969.22</v>
      </c>
      <c r="GD38" s="13">
        <v>4000</v>
      </c>
      <c r="GE38" s="13">
        <v>350</v>
      </c>
      <c r="GF38" s="13">
        <v>391.39</v>
      </c>
      <c r="GG38" s="13">
        <v>2579.5100000000002</v>
      </c>
      <c r="GH38" s="13">
        <v>240</v>
      </c>
      <c r="GI38" s="13">
        <v>240.22</v>
      </c>
      <c r="GJ38" s="13">
        <v>410</v>
      </c>
      <c r="GK38" s="13">
        <v>410</v>
      </c>
      <c r="GL38" s="13">
        <v>2752.51</v>
      </c>
      <c r="GM38" s="13">
        <v>185</v>
      </c>
      <c r="GN38" s="13">
        <v>400</v>
      </c>
      <c r="GO38" s="13">
        <v>592.92999999999995</v>
      </c>
      <c r="GP38" s="13">
        <v>1405.74</v>
      </c>
      <c r="GQ38" s="13">
        <v>2703</v>
      </c>
      <c r="GR38" s="13">
        <v>837.51</v>
      </c>
      <c r="GS38" s="13">
        <v>2353</v>
      </c>
      <c r="GT38" s="13">
        <v>2353</v>
      </c>
      <c r="GU38" s="13">
        <v>1032.1099999999999</v>
      </c>
      <c r="GV38" s="13">
        <v>4700</v>
      </c>
      <c r="GW38" s="13">
        <v>4700</v>
      </c>
      <c r="GX38" s="13">
        <v>3240.67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f t="shared" si="562"/>
        <v>69336.88</v>
      </c>
      <c r="HF38" s="13">
        <f t="shared" si="563"/>
        <v>70321.72</v>
      </c>
      <c r="HG38" s="13">
        <f t="shared" si="564"/>
        <v>31607.279999999999</v>
      </c>
      <c r="HH38" s="13">
        <f t="shared" si="565"/>
        <v>26100</v>
      </c>
      <c r="HI38" s="13">
        <f t="shared" si="566"/>
        <v>12950</v>
      </c>
      <c r="HJ38" s="13">
        <f t="shared" si="567"/>
        <v>3441.25</v>
      </c>
      <c r="HK38" s="13">
        <f t="shared" si="568"/>
        <v>18850.010000000002</v>
      </c>
      <c r="HL38" s="13">
        <f t="shared" si="569"/>
        <v>5590</v>
      </c>
      <c r="HM38" s="13">
        <f t="shared" si="570"/>
        <v>9855.07</v>
      </c>
      <c r="HN38" s="13">
        <f t="shared" si="571"/>
        <v>12700</v>
      </c>
      <c r="HO38" s="13">
        <f t="shared" si="572"/>
        <v>12804.78</v>
      </c>
      <c r="HP38" s="13">
        <f t="shared" si="573"/>
        <v>11395.699999999999</v>
      </c>
      <c r="HQ38" s="13">
        <f t="shared" si="574"/>
        <v>11930</v>
      </c>
      <c r="HR38" s="13">
        <f t="shared" si="575"/>
        <v>13745</v>
      </c>
      <c r="HS38" s="13">
        <f t="shared" si="576"/>
        <v>5512.01</v>
      </c>
      <c r="HT38" s="13">
        <f t="shared" si="577"/>
        <v>13690</v>
      </c>
      <c r="HU38" s="13">
        <f t="shared" si="578"/>
        <v>14987.26</v>
      </c>
      <c r="HV38" s="13">
        <f t="shared" si="579"/>
        <v>4451.8500000000004</v>
      </c>
      <c r="HW38" s="13">
        <f t="shared" si="580"/>
        <v>13259</v>
      </c>
      <c r="HX38" s="13">
        <f t="shared" si="581"/>
        <v>13259</v>
      </c>
      <c r="HY38" s="13">
        <f t="shared" si="582"/>
        <v>9203.18</v>
      </c>
      <c r="HZ38" s="13">
        <f t="shared" si="583"/>
        <v>17382</v>
      </c>
      <c r="IA38" s="13">
        <f t="shared" si="584"/>
        <v>17882</v>
      </c>
      <c r="IB38" s="13">
        <f t="shared" si="585"/>
        <v>16763.440000000002</v>
      </c>
      <c r="IC38" s="13">
        <f t="shared" si="586"/>
        <v>19600</v>
      </c>
      <c r="ID38" s="13">
        <f t="shared" si="587"/>
        <v>21250</v>
      </c>
      <c r="IE38" s="13">
        <f t="shared" si="588"/>
        <v>11556.729999999998</v>
      </c>
      <c r="IF38" s="13">
        <f t="shared" si="589"/>
        <v>19950</v>
      </c>
      <c r="IG38" s="13">
        <f t="shared" si="590"/>
        <v>14000</v>
      </c>
      <c r="IH38" s="13">
        <v>13500.47</v>
      </c>
      <c r="II38" s="13">
        <f>AF38+BJ38+CN38+DR38+EV38+FZ38+HD38</f>
        <v>18335</v>
      </c>
      <c r="IJ38" s="54"/>
    </row>
    <row r="39" spans="1:244" x14ac:dyDescent="0.25">
      <c r="A39" s="5">
        <v>2122</v>
      </c>
      <c r="B39" s="9" t="s">
        <v>24</v>
      </c>
      <c r="C39" s="13">
        <v>1953.72</v>
      </c>
      <c r="D39" s="13">
        <v>1953.72</v>
      </c>
      <c r="E39" s="13">
        <v>1894.32</v>
      </c>
      <c r="F39" s="13">
        <v>3330</v>
      </c>
      <c r="G39" s="13">
        <v>3330</v>
      </c>
      <c r="H39" s="13">
        <v>2920.08</v>
      </c>
      <c r="I39" s="13">
        <v>2397.54</v>
      </c>
      <c r="J39" s="13">
        <v>3473.6</v>
      </c>
      <c r="K39" s="13">
        <v>3473.6</v>
      </c>
      <c r="L39" s="13">
        <v>3468</v>
      </c>
      <c r="M39" s="13">
        <v>3468</v>
      </c>
      <c r="N39" s="13">
        <v>2841.16</v>
      </c>
      <c r="O39" s="13">
        <v>2970</v>
      </c>
      <c r="P39" s="13">
        <v>2970</v>
      </c>
      <c r="Q39" s="13">
        <v>2815.59</v>
      </c>
      <c r="R39" s="13">
        <v>2970</v>
      </c>
      <c r="S39" s="13">
        <v>2970</v>
      </c>
      <c r="T39" s="13">
        <v>2736.16</v>
      </c>
      <c r="U39" s="13">
        <v>2970</v>
      </c>
      <c r="V39" s="13">
        <v>2970</v>
      </c>
      <c r="W39" s="13">
        <v>4329.83</v>
      </c>
      <c r="X39" s="13">
        <v>2970</v>
      </c>
      <c r="Y39" s="13">
        <v>2970</v>
      </c>
      <c r="Z39" s="13">
        <v>3004.23</v>
      </c>
      <c r="AA39" s="13">
        <v>3400</v>
      </c>
      <c r="AB39" s="13">
        <v>3409.34</v>
      </c>
      <c r="AC39" s="13">
        <v>3409.34</v>
      </c>
      <c r="AD39" s="13">
        <v>3340</v>
      </c>
      <c r="AE39" s="13">
        <v>3340</v>
      </c>
      <c r="AF39" s="13">
        <v>3420</v>
      </c>
      <c r="AG39" s="13">
        <v>14848.26</v>
      </c>
      <c r="AH39" s="13">
        <v>14848.26</v>
      </c>
      <c r="AI39" s="13">
        <v>14396.84</v>
      </c>
      <c r="AJ39" s="13">
        <v>15540</v>
      </c>
      <c r="AK39" s="13">
        <v>15540</v>
      </c>
      <c r="AL39" s="13">
        <v>13627.02</v>
      </c>
      <c r="AM39" s="13">
        <v>11188.52</v>
      </c>
      <c r="AN39" s="13">
        <v>16210.14</v>
      </c>
      <c r="AO39" s="13">
        <v>16210.14</v>
      </c>
      <c r="AP39" s="13">
        <v>16181</v>
      </c>
      <c r="AQ39" s="13">
        <v>16181</v>
      </c>
      <c r="AR39" s="13">
        <v>13258.74</v>
      </c>
      <c r="AS39" s="13">
        <v>13860</v>
      </c>
      <c r="AT39" s="13">
        <v>13860</v>
      </c>
      <c r="AU39" s="13">
        <v>13139.41</v>
      </c>
      <c r="AV39" s="13">
        <v>13860</v>
      </c>
      <c r="AW39" s="13">
        <v>13860</v>
      </c>
      <c r="AX39" s="13">
        <v>12768.76</v>
      </c>
      <c r="AY39" s="13">
        <v>13860</v>
      </c>
      <c r="AZ39" s="13">
        <v>13860</v>
      </c>
      <c r="BA39" s="13">
        <v>20205.91</v>
      </c>
      <c r="BB39" s="13">
        <v>13860</v>
      </c>
      <c r="BC39" s="13">
        <v>13860</v>
      </c>
      <c r="BD39" s="13">
        <v>12684.52</v>
      </c>
      <c r="BE39" s="13">
        <v>12700</v>
      </c>
      <c r="BF39" s="13">
        <v>12955.43</v>
      </c>
      <c r="BG39" s="13">
        <v>12955.43</v>
      </c>
      <c r="BH39" s="13">
        <v>12692</v>
      </c>
      <c r="BI39" s="13">
        <v>12692</v>
      </c>
      <c r="BJ39" s="13">
        <v>15580</v>
      </c>
      <c r="BK39" s="13">
        <v>12440.67</v>
      </c>
      <c r="BL39" s="13">
        <v>13177.14</v>
      </c>
      <c r="BM39" s="13">
        <v>13405.02</v>
      </c>
      <c r="BN39" s="13">
        <v>10620</v>
      </c>
      <c r="BO39" s="13">
        <v>8620</v>
      </c>
      <c r="BP39" s="13">
        <v>8452.49</v>
      </c>
      <c r="BQ39" s="13">
        <v>8032.79</v>
      </c>
      <c r="BR39" s="13">
        <v>10344.049999999999</v>
      </c>
      <c r="BS39" s="13">
        <v>10344.049999999999</v>
      </c>
      <c r="BT39" s="13">
        <v>10333</v>
      </c>
      <c r="BU39" s="13">
        <v>10333</v>
      </c>
      <c r="BV39" s="13">
        <v>8815.31</v>
      </c>
      <c r="BW39" s="13">
        <v>9500</v>
      </c>
      <c r="BX39" s="13">
        <v>9500</v>
      </c>
      <c r="BY39" s="13">
        <v>8709.57</v>
      </c>
      <c r="BZ39" s="13">
        <v>9247.08</v>
      </c>
      <c r="CA39" s="13">
        <v>8780</v>
      </c>
      <c r="CB39" s="13">
        <v>8515.3700000000008</v>
      </c>
      <c r="CC39" s="13">
        <v>9248</v>
      </c>
      <c r="CD39" s="13">
        <v>9248</v>
      </c>
      <c r="CE39" s="13">
        <v>11926.18</v>
      </c>
      <c r="CF39" s="13">
        <v>9600</v>
      </c>
      <c r="CG39" s="13">
        <v>9600</v>
      </c>
      <c r="CH39" s="13">
        <v>7733.64</v>
      </c>
      <c r="CI39" s="13">
        <v>9008</v>
      </c>
      <c r="CJ39" s="13">
        <v>9008</v>
      </c>
      <c r="CK39" s="13">
        <v>8674.75</v>
      </c>
      <c r="CL39" s="13">
        <v>9060</v>
      </c>
      <c r="CM39" s="13">
        <v>9060</v>
      </c>
      <c r="CN39" s="13">
        <v>9190</v>
      </c>
      <c r="CO39" s="13">
        <v>390.74</v>
      </c>
      <c r="CP39" s="13">
        <v>390.74</v>
      </c>
      <c r="CQ39" s="13">
        <v>378.86</v>
      </c>
      <c r="CR39" s="13">
        <v>370</v>
      </c>
      <c r="CS39" s="13">
        <v>370</v>
      </c>
      <c r="CT39" s="13">
        <v>324.45</v>
      </c>
      <c r="CU39" s="13">
        <v>266.39</v>
      </c>
      <c r="CV39" s="13">
        <v>266.39</v>
      </c>
      <c r="CW39" s="13">
        <v>385.96</v>
      </c>
      <c r="CX39" s="13">
        <v>386</v>
      </c>
      <c r="CY39" s="13">
        <v>386</v>
      </c>
      <c r="CZ39" s="13">
        <v>315.69</v>
      </c>
      <c r="DA39" s="13">
        <v>330</v>
      </c>
      <c r="DB39" s="13">
        <v>330</v>
      </c>
      <c r="DC39" s="13">
        <v>312.85000000000002</v>
      </c>
      <c r="DD39" s="13">
        <v>330</v>
      </c>
      <c r="DE39" s="13">
        <v>330</v>
      </c>
      <c r="DF39" s="13">
        <v>304.02</v>
      </c>
      <c r="DG39" s="13">
        <v>330</v>
      </c>
      <c r="DH39" s="13">
        <v>330</v>
      </c>
      <c r="DI39" s="13">
        <v>481.09</v>
      </c>
      <c r="DJ39" s="13">
        <v>330</v>
      </c>
      <c r="DK39" s="13">
        <v>1330</v>
      </c>
      <c r="DL39" s="13">
        <v>3671.83</v>
      </c>
      <c r="DM39" s="13">
        <v>3600</v>
      </c>
      <c r="DN39" s="13">
        <v>3600</v>
      </c>
      <c r="DO39" s="13">
        <v>2142.92</v>
      </c>
      <c r="DP39" s="13">
        <v>2936</v>
      </c>
      <c r="DQ39" s="13">
        <v>2936</v>
      </c>
      <c r="DR39" s="13">
        <v>2820</v>
      </c>
      <c r="DS39" s="13">
        <v>3907.44</v>
      </c>
      <c r="DT39" s="13">
        <v>3907.44</v>
      </c>
      <c r="DU39" s="13">
        <v>3788.65</v>
      </c>
      <c r="DV39" s="13">
        <v>3700</v>
      </c>
      <c r="DW39" s="13">
        <v>3700</v>
      </c>
      <c r="DX39" s="13">
        <v>3244.53</v>
      </c>
      <c r="DY39" s="13">
        <v>2663.93</v>
      </c>
      <c r="DZ39" s="13">
        <v>3859.56</v>
      </c>
      <c r="EA39" s="13">
        <v>3859.56</v>
      </c>
      <c r="EB39" s="13">
        <v>3855</v>
      </c>
      <c r="EC39" s="13">
        <v>3855</v>
      </c>
      <c r="ED39" s="13">
        <v>3156.84</v>
      </c>
      <c r="EE39" s="13">
        <v>3300</v>
      </c>
      <c r="EF39" s="13">
        <v>3300</v>
      </c>
      <c r="EG39" s="13">
        <v>3128.43</v>
      </c>
      <c r="EH39" s="13">
        <v>3300</v>
      </c>
      <c r="EI39" s="13">
        <v>3300</v>
      </c>
      <c r="EJ39" s="13">
        <v>3040.18</v>
      </c>
      <c r="EK39" s="13">
        <v>3300</v>
      </c>
      <c r="EL39" s="13">
        <v>3300</v>
      </c>
      <c r="EM39" s="13">
        <v>4810.93</v>
      </c>
      <c r="EN39" s="13">
        <v>3300</v>
      </c>
      <c r="EO39" s="13">
        <v>3300</v>
      </c>
      <c r="EP39" s="13">
        <v>2670.42</v>
      </c>
      <c r="EQ39" s="13">
        <v>2671</v>
      </c>
      <c r="ER39" s="13">
        <v>2727.46</v>
      </c>
      <c r="ES39" s="13">
        <v>2727.46</v>
      </c>
      <c r="ET39" s="13">
        <v>2672</v>
      </c>
      <c r="EU39" s="13">
        <v>2672</v>
      </c>
      <c r="EV39" s="13">
        <v>3420</v>
      </c>
      <c r="EW39" s="13">
        <v>9427.11</v>
      </c>
      <c r="EX39" s="13">
        <v>9427.11</v>
      </c>
      <c r="EY39" s="13">
        <v>9153.89</v>
      </c>
      <c r="EZ39" s="13">
        <v>8290</v>
      </c>
      <c r="FA39" s="13">
        <v>8290</v>
      </c>
      <c r="FB39" s="13">
        <v>7284.64</v>
      </c>
      <c r="FC39" s="13">
        <v>5983.61</v>
      </c>
      <c r="FD39" s="13">
        <v>8644</v>
      </c>
      <c r="FE39" s="13">
        <v>8644</v>
      </c>
      <c r="FF39" s="13">
        <v>8630</v>
      </c>
      <c r="FG39" s="13">
        <v>8630</v>
      </c>
      <c r="FH39" s="13">
        <v>7062.05</v>
      </c>
      <c r="FI39" s="13">
        <v>7410</v>
      </c>
      <c r="FJ39" s="13">
        <v>7410</v>
      </c>
      <c r="FK39" s="13">
        <v>6999.53</v>
      </c>
      <c r="FL39" s="13">
        <v>7410</v>
      </c>
      <c r="FM39" s="13">
        <v>7410</v>
      </c>
      <c r="FN39" s="13">
        <v>6805.39</v>
      </c>
      <c r="FO39" s="13">
        <v>7410</v>
      </c>
      <c r="FP39" s="13">
        <v>7410</v>
      </c>
      <c r="FQ39" s="13">
        <v>11095.84</v>
      </c>
      <c r="FR39" s="13">
        <v>7410</v>
      </c>
      <c r="FS39" s="13">
        <v>7410</v>
      </c>
      <c r="FT39" s="13">
        <v>7783.62</v>
      </c>
      <c r="FU39" s="13">
        <v>8647</v>
      </c>
      <c r="FV39" s="13">
        <v>9000</v>
      </c>
      <c r="FW39" s="13">
        <v>8956.43</v>
      </c>
      <c r="FX39" s="13">
        <v>8800</v>
      </c>
      <c r="FY39" s="13">
        <v>8800</v>
      </c>
      <c r="FZ39" s="13">
        <v>9620</v>
      </c>
      <c r="GA39" s="13">
        <v>0</v>
      </c>
      <c r="GB39" s="13">
        <v>0</v>
      </c>
      <c r="GC39" s="13">
        <v>0</v>
      </c>
      <c r="GD39" s="13">
        <v>300</v>
      </c>
      <c r="GE39" s="13">
        <v>0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f t="shared" si="562"/>
        <v>42967.94</v>
      </c>
      <c r="HF39" s="13">
        <f t="shared" si="563"/>
        <v>43704.41</v>
      </c>
      <c r="HG39" s="13">
        <f t="shared" si="564"/>
        <v>43017.58</v>
      </c>
      <c r="HH39" s="13">
        <f t="shared" si="565"/>
        <v>42150</v>
      </c>
      <c r="HI39" s="13">
        <f t="shared" si="566"/>
        <v>39850</v>
      </c>
      <c r="HJ39" s="13">
        <f t="shared" si="567"/>
        <v>35853.21</v>
      </c>
      <c r="HK39" s="13">
        <f t="shared" si="568"/>
        <v>30532.78</v>
      </c>
      <c r="HL39" s="13">
        <f t="shared" si="569"/>
        <v>42797.74</v>
      </c>
      <c r="HM39" s="13">
        <f t="shared" si="570"/>
        <v>42917.31</v>
      </c>
      <c r="HN39" s="13">
        <f t="shared" si="571"/>
        <v>42853</v>
      </c>
      <c r="HO39" s="13">
        <f t="shared" si="572"/>
        <v>42853</v>
      </c>
      <c r="HP39" s="13">
        <f t="shared" si="573"/>
        <v>35449.79</v>
      </c>
      <c r="HQ39" s="13">
        <f t="shared" si="574"/>
        <v>37370</v>
      </c>
      <c r="HR39" s="13">
        <f t="shared" si="575"/>
        <v>37370</v>
      </c>
      <c r="HS39" s="13">
        <f t="shared" si="576"/>
        <v>35105.379999999997</v>
      </c>
      <c r="HT39" s="13">
        <f t="shared" si="577"/>
        <v>37117.08</v>
      </c>
      <c r="HU39" s="13">
        <f t="shared" si="578"/>
        <v>36650</v>
      </c>
      <c r="HV39" s="13">
        <f t="shared" si="579"/>
        <v>34169.880000000005</v>
      </c>
      <c r="HW39" s="13">
        <f t="shared" si="580"/>
        <v>37118</v>
      </c>
      <c r="HX39" s="13">
        <f t="shared" si="581"/>
        <v>37118</v>
      </c>
      <c r="HY39" s="13">
        <f t="shared" si="582"/>
        <v>52849.78</v>
      </c>
      <c r="HZ39" s="13">
        <f t="shared" si="583"/>
        <v>37470</v>
      </c>
      <c r="IA39" s="13">
        <f t="shared" si="584"/>
        <v>38470</v>
      </c>
      <c r="IB39" s="13">
        <f t="shared" si="585"/>
        <v>37548.26</v>
      </c>
      <c r="IC39" s="13">
        <f t="shared" si="586"/>
        <v>40026</v>
      </c>
      <c r="ID39" s="13">
        <f t="shared" si="587"/>
        <v>40700.229999999996</v>
      </c>
      <c r="IE39" s="13">
        <f t="shared" si="588"/>
        <v>38866.33</v>
      </c>
      <c r="IF39" s="13">
        <f t="shared" si="589"/>
        <v>39500</v>
      </c>
      <c r="IG39" s="13">
        <f t="shared" si="590"/>
        <v>39500</v>
      </c>
      <c r="IH39" s="13">
        <v>38493.269999999997</v>
      </c>
      <c r="II39" s="13">
        <f>AF39+BJ39+CN39+DR39+EV39+FZ39+HD39</f>
        <v>44050</v>
      </c>
      <c r="IJ39" s="54"/>
    </row>
    <row r="40" spans="1:244" x14ac:dyDescent="0.25">
      <c r="A40" s="5">
        <v>2123</v>
      </c>
      <c r="B40" s="9" t="s">
        <v>25</v>
      </c>
      <c r="C40" s="13">
        <v>10185.27</v>
      </c>
      <c r="D40" s="13">
        <v>10185.27</v>
      </c>
      <c r="E40" s="13">
        <v>9002.4</v>
      </c>
      <c r="F40" s="13">
        <v>0</v>
      </c>
      <c r="G40" s="13">
        <v>2055.13</v>
      </c>
      <c r="H40" s="13">
        <v>2055.13</v>
      </c>
      <c r="I40" s="13">
        <v>13114.75</v>
      </c>
      <c r="J40" s="13">
        <v>2114.75</v>
      </c>
      <c r="K40" s="13">
        <v>143.79</v>
      </c>
      <c r="L40" s="13">
        <v>67</v>
      </c>
      <c r="M40" s="13">
        <v>67</v>
      </c>
      <c r="N40" s="13">
        <v>120</v>
      </c>
      <c r="O40" s="13">
        <v>147</v>
      </c>
      <c r="P40" s="13">
        <v>147</v>
      </c>
      <c r="Q40" s="13">
        <v>120</v>
      </c>
      <c r="R40" s="13">
        <v>8316.7199999999993</v>
      </c>
      <c r="S40" s="13">
        <v>2683.51</v>
      </c>
      <c r="T40" s="13">
        <v>2020</v>
      </c>
      <c r="U40" s="13">
        <v>2570</v>
      </c>
      <c r="V40" s="13">
        <v>3080</v>
      </c>
      <c r="W40" s="13">
        <v>3080</v>
      </c>
      <c r="X40" s="13">
        <v>2570</v>
      </c>
      <c r="Y40" s="13">
        <v>2570</v>
      </c>
      <c r="Z40" s="13">
        <v>400</v>
      </c>
      <c r="AA40" s="13">
        <v>3200</v>
      </c>
      <c r="AB40" s="13">
        <v>3200</v>
      </c>
      <c r="AC40" s="13">
        <v>2722.6</v>
      </c>
      <c r="AD40" s="13">
        <v>4500</v>
      </c>
      <c r="AE40" s="13">
        <v>4500</v>
      </c>
      <c r="AF40" s="13">
        <v>31400</v>
      </c>
      <c r="AG40" s="13">
        <v>41096.01</v>
      </c>
      <c r="AH40" s="13">
        <v>41096.01</v>
      </c>
      <c r="AI40" s="13">
        <v>5221.01</v>
      </c>
      <c r="AJ40" s="13">
        <v>0</v>
      </c>
      <c r="AK40" s="13">
        <v>1191.97</v>
      </c>
      <c r="AL40" s="13">
        <v>1191.97</v>
      </c>
      <c r="AM40" s="13">
        <v>13114.75</v>
      </c>
      <c r="AN40" s="13">
        <v>3114.75</v>
      </c>
      <c r="AO40" s="13">
        <v>1250.92</v>
      </c>
      <c r="AP40" s="13">
        <v>1764</v>
      </c>
      <c r="AQ40" s="13">
        <v>3143.51</v>
      </c>
      <c r="AR40" s="13">
        <v>4842.6400000000003</v>
      </c>
      <c r="AS40" s="13">
        <v>2262</v>
      </c>
      <c r="AT40" s="13">
        <v>2262</v>
      </c>
      <c r="AU40" s="13">
        <v>2083</v>
      </c>
      <c r="AV40" s="13">
        <v>26875.41</v>
      </c>
      <c r="AW40" s="13">
        <v>1794</v>
      </c>
      <c r="AX40" s="13">
        <v>437.5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2000</v>
      </c>
      <c r="BG40" s="13">
        <v>1600</v>
      </c>
      <c r="BH40" s="13">
        <v>2000</v>
      </c>
      <c r="BI40" s="13">
        <v>2000</v>
      </c>
      <c r="BJ40" s="13">
        <v>2000</v>
      </c>
      <c r="BK40" s="13">
        <v>74242.36</v>
      </c>
      <c r="BL40" s="13">
        <v>74242.36</v>
      </c>
      <c r="BM40" s="13">
        <v>66429.59</v>
      </c>
      <c r="BN40" s="13">
        <v>0</v>
      </c>
      <c r="BO40" s="13">
        <v>55000</v>
      </c>
      <c r="BP40" s="13">
        <v>47008.480000000003</v>
      </c>
      <c r="BQ40" s="13">
        <v>54877.05</v>
      </c>
      <c r="BR40" s="13">
        <v>54877.05</v>
      </c>
      <c r="BS40" s="13">
        <v>31617.29</v>
      </c>
      <c r="BT40" s="13">
        <v>35260</v>
      </c>
      <c r="BU40" s="13">
        <v>35260</v>
      </c>
      <c r="BV40" s="13">
        <v>35432.5</v>
      </c>
      <c r="BW40" s="13">
        <v>37700</v>
      </c>
      <c r="BX40" s="13">
        <v>37700</v>
      </c>
      <c r="BY40" s="13">
        <v>32034.9</v>
      </c>
      <c r="BZ40" s="13">
        <v>42926.23</v>
      </c>
      <c r="CA40" s="13">
        <v>6960</v>
      </c>
      <c r="CB40" s="13">
        <v>10075</v>
      </c>
      <c r="CC40" s="13">
        <v>5705</v>
      </c>
      <c r="CD40" s="13">
        <v>5705</v>
      </c>
      <c r="CE40" s="13">
        <v>5799.92</v>
      </c>
      <c r="CF40" s="13">
        <v>5705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200</v>
      </c>
      <c r="CM40" s="13">
        <v>1200</v>
      </c>
      <c r="CN40" s="13">
        <v>219.6</v>
      </c>
      <c r="CO40" s="13">
        <v>7938.35</v>
      </c>
      <c r="CP40" s="13">
        <v>7938.35</v>
      </c>
      <c r="CQ40" s="13">
        <v>4175.6000000000004</v>
      </c>
      <c r="CR40" s="13">
        <v>0</v>
      </c>
      <c r="CS40" s="13">
        <v>26.64</v>
      </c>
      <c r="CT40" s="13">
        <v>26.64</v>
      </c>
      <c r="CU40" s="13">
        <v>4800</v>
      </c>
      <c r="CV40" s="13">
        <v>11500</v>
      </c>
      <c r="CW40" s="13">
        <v>6177.64</v>
      </c>
      <c r="CX40" s="13">
        <v>4758</v>
      </c>
      <c r="CY40" s="13">
        <v>4758</v>
      </c>
      <c r="CZ40" s="13">
        <v>4870</v>
      </c>
      <c r="DA40" s="13">
        <v>4825</v>
      </c>
      <c r="DB40" s="13">
        <v>4825</v>
      </c>
      <c r="DC40" s="13">
        <v>6622</v>
      </c>
      <c r="DD40" s="13">
        <v>5070</v>
      </c>
      <c r="DE40" s="13">
        <v>7170</v>
      </c>
      <c r="DF40" s="13">
        <v>12910</v>
      </c>
      <c r="DG40" s="13">
        <v>0</v>
      </c>
      <c r="DH40" s="13">
        <v>5700</v>
      </c>
      <c r="DI40" s="13">
        <v>3500</v>
      </c>
      <c r="DJ40" s="13">
        <v>0</v>
      </c>
      <c r="DK40" s="13">
        <v>0</v>
      </c>
      <c r="DL40" s="13">
        <v>6095</v>
      </c>
      <c r="DM40" s="13">
        <v>6000</v>
      </c>
      <c r="DN40" s="13">
        <v>7300</v>
      </c>
      <c r="DO40" s="13">
        <v>5315.4</v>
      </c>
      <c r="DP40" s="13">
        <v>8000</v>
      </c>
      <c r="DQ40" s="13">
        <v>8600</v>
      </c>
      <c r="DR40" s="13">
        <v>8010</v>
      </c>
      <c r="DS40" s="13">
        <v>16871.849999999999</v>
      </c>
      <c r="DT40" s="13">
        <v>16871.849999999999</v>
      </c>
      <c r="DU40" s="13">
        <v>3203.95</v>
      </c>
      <c r="DV40" s="13">
        <v>0</v>
      </c>
      <c r="DW40" s="13">
        <v>12756.37</v>
      </c>
      <c r="DX40" s="13">
        <v>12599.26</v>
      </c>
      <c r="DY40" s="13">
        <v>25409.84</v>
      </c>
      <c r="DZ40" s="13">
        <v>10409.84</v>
      </c>
      <c r="EA40" s="13">
        <v>8959.2900000000009</v>
      </c>
      <c r="EB40" s="13">
        <v>4230</v>
      </c>
      <c r="EC40" s="13">
        <v>4230</v>
      </c>
      <c r="ED40" s="13">
        <v>2386.02</v>
      </c>
      <c r="EE40" s="13">
        <v>3025</v>
      </c>
      <c r="EF40" s="13">
        <v>3025</v>
      </c>
      <c r="EG40" s="13">
        <v>4110</v>
      </c>
      <c r="EH40" s="13">
        <v>21162.62</v>
      </c>
      <c r="EI40" s="13">
        <v>1655</v>
      </c>
      <c r="EJ40" s="13">
        <v>1655</v>
      </c>
      <c r="EK40" s="13">
        <v>5753</v>
      </c>
      <c r="EL40" s="13">
        <v>5753</v>
      </c>
      <c r="EM40" s="13">
        <v>2990</v>
      </c>
      <c r="EN40" s="13">
        <v>4000</v>
      </c>
      <c r="EO40" s="13">
        <v>8000</v>
      </c>
      <c r="EP40" s="13">
        <v>4325</v>
      </c>
      <c r="EQ40" s="13">
        <v>4972</v>
      </c>
      <c r="ER40" s="13">
        <v>4972</v>
      </c>
      <c r="ES40" s="13">
        <v>4739.6000000000004</v>
      </c>
      <c r="ET40" s="13">
        <v>5100</v>
      </c>
      <c r="EU40" s="13">
        <v>5100</v>
      </c>
      <c r="EV40" s="13">
        <v>5080</v>
      </c>
      <c r="EW40" s="13">
        <v>43822.080000000002</v>
      </c>
      <c r="EX40" s="13">
        <v>43822.080000000002</v>
      </c>
      <c r="EY40" s="13">
        <v>67443.149999999994</v>
      </c>
      <c r="EZ40" s="13">
        <v>93780</v>
      </c>
      <c r="FA40" s="13">
        <v>133780</v>
      </c>
      <c r="FB40" s="13">
        <v>121968.27</v>
      </c>
      <c r="FC40" s="13">
        <v>66557.38</v>
      </c>
      <c r="FD40" s="13">
        <v>89000</v>
      </c>
      <c r="FE40" s="13">
        <v>91755.96</v>
      </c>
      <c r="FF40" s="13">
        <v>61440</v>
      </c>
      <c r="FG40" s="13">
        <v>70640</v>
      </c>
      <c r="FH40" s="13">
        <v>94975.5</v>
      </c>
      <c r="FI40" s="13">
        <v>69406</v>
      </c>
      <c r="FJ40" s="13">
        <v>69406</v>
      </c>
      <c r="FK40" s="13">
        <v>77925.789999999994</v>
      </c>
      <c r="FL40" s="13">
        <v>66700</v>
      </c>
      <c r="FM40" s="13">
        <v>69336</v>
      </c>
      <c r="FN40" s="13">
        <v>79907.92</v>
      </c>
      <c r="FO40" s="13">
        <v>57766</v>
      </c>
      <c r="FP40" s="13">
        <v>57766</v>
      </c>
      <c r="FQ40" s="13">
        <v>65150.96</v>
      </c>
      <c r="FR40" s="13">
        <v>69800</v>
      </c>
      <c r="FS40" s="13">
        <v>69800</v>
      </c>
      <c r="FT40" s="13">
        <v>3303.74</v>
      </c>
      <c r="FU40" s="13">
        <v>112641</v>
      </c>
      <c r="FV40" s="13">
        <v>92000</v>
      </c>
      <c r="FW40" s="13">
        <v>97384.56</v>
      </c>
      <c r="FX40" s="13">
        <v>63600</v>
      </c>
      <c r="FY40" s="13">
        <v>63600</v>
      </c>
      <c r="FZ40" s="13">
        <v>76564</v>
      </c>
      <c r="GA40" s="13">
        <v>0</v>
      </c>
      <c r="GB40" s="13">
        <v>0</v>
      </c>
      <c r="GC40" s="13">
        <v>0</v>
      </c>
      <c r="GD40" s="13">
        <v>0</v>
      </c>
      <c r="GE40" s="13">
        <v>6000</v>
      </c>
      <c r="GF40" s="13">
        <v>4677</v>
      </c>
      <c r="GG40" s="13">
        <v>7452.23</v>
      </c>
      <c r="GH40" s="13">
        <v>8601.2099999999991</v>
      </c>
      <c r="GI40" s="13">
        <v>4495.8599999999997</v>
      </c>
      <c r="GJ40" s="13">
        <v>20495</v>
      </c>
      <c r="GK40" s="13">
        <v>11370.26</v>
      </c>
      <c r="GL40" s="13">
        <v>1616.29</v>
      </c>
      <c r="GM40" s="13">
        <v>2808</v>
      </c>
      <c r="GN40" s="13">
        <v>3000</v>
      </c>
      <c r="GO40" s="13">
        <v>5058.5</v>
      </c>
      <c r="GP40" s="13">
        <v>22957.22</v>
      </c>
      <c r="GQ40" s="13">
        <v>3185</v>
      </c>
      <c r="GR40" s="13">
        <v>4489.0600000000004</v>
      </c>
      <c r="GS40" s="13">
        <v>15421</v>
      </c>
      <c r="GT40" s="13">
        <v>5000</v>
      </c>
      <c r="GU40" s="13">
        <v>2353.9699999999998</v>
      </c>
      <c r="GV40" s="13">
        <v>3100</v>
      </c>
      <c r="GW40" s="13">
        <v>3100</v>
      </c>
      <c r="GX40" s="13">
        <v>2523.12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f t="shared" ref="HE40:HN46" si="591">C40+BK40+AG40+CO40+DS40+EW40+GA40</f>
        <v>194155.92000000004</v>
      </c>
      <c r="HF40" s="13">
        <f t="shared" si="591"/>
        <v>194155.92000000004</v>
      </c>
      <c r="HG40" s="13">
        <f t="shared" si="591"/>
        <v>155475.69999999998</v>
      </c>
      <c r="HH40" s="13">
        <f t="shared" si="591"/>
        <v>93780</v>
      </c>
      <c r="HI40" s="13">
        <f t="shared" si="591"/>
        <v>210810.11</v>
      </c>
      <c r="HJ40" s="13">
        <f t="shared" si="591"/>
        <v>189526.75</v>
      </c>
      <c r="HK40" s="13">
        <f t="shared" si="591"/>
        <v>185326.00000000003</v>
      </c>
      <c r="HL40" s="13">
        <f t="shared" si="591"/>
        <v>179617.6</v>
      </c>
      <c r="HM40" s="13">
        <f t="shared" si="591"/>
        <v>144400.75</v>
      </c>
      <c r="HN40" s="13">
        <f t="shared" si="591"/>
        <v>128014</v>
      </c>
      <c r="HO40" s="13">
        <f t="shared" ref="HO40:HX46" si="592">M40+BU40+AQ40+CY40+EC40+FG40+GK40</f>
        <v>129468.77</v>
      </c>
      <c r="HP40" s="13">
        <f t="shared" si="592"/>
        <v>144242.95000000001</v>
      </c>
      <c r="HQ40" s="13">
        <f t="shared" si="592"/>
        <v>120173</v>
      </c>
      <c r="HR40" s="13">
        <f t="shared" si="592"/>
        <v>120365</v>
      </c>
      <c r="HS40" s="13">
        <f t="shared" si="592"/>
        <v>127954.19</v>
      </c>
      <c r="HT40" s="13">
        <f t="shared" si="592"/>
        <v>194008.19999999998</v>
      </c>
      <c r="HU40" s="13">
        <f t="shared" si="592"/>
        <v>92783.510000000009</v>
      </c>
      <c r="HV40" s="13">
        <f t="shared" si="592"/>
        <v>111494.48</v>
      </c>
      <c r="HW40" s="13">
        <f t="shared" si="592"/>
        <v>87215</v>
      </c>
      <c r="HX40" s="13">
        <f t="shared" si="592"/>
        <v>83004</v>
      </c>
      <c r="HY40" s="13">
        <f>W40+CE40+AY40+DI40+EM40+FQ40+GU40</f>
        <v>82874.850000000006</v>
      </c>
      <c r="HZ40" s="13">
        <f t="shared" ref="HZ40:IA46" si="593">X40+CF40+BB40+DJ40+EN40+FR40+GV40</f>
        <v>85175</v>
      </c>
      <c r="IA40" s="13">
        <f t="shared" si="593"/>
        <v>83470</v>
      </c>
      <c r="IB40" s="13">
        <f t="shared" si="585"/>
        <v>16646.86</v>
      </c>
      <c r="IC40" s="13">
        <f t="shared" si="586"/>
        <v>126813</v>
      </c>
      <c r="ID40" s="13">
        <f t="shared" si="587"/>
        <v>109472</v>
      </c>
      <c r="IE40" s="13">
        <f t="shared" si="588"/>
        <v>111762.16</v>
      </c>
      <c r="IF40" s="13">
        <f t="shared" si="589"/>
        <v>83400</v>
      </c>
      <c r="IG40" s="13">
        <f t="shared" si="590"/>
        <v>85000</v>
      </c>
      <c r="IH40" s="13">
        <v>100816.13</v>
      </c>
      <c r="II40" s="13">
        <f>AF40+BJ40+CN40+DR40+EV40+FZ40+HD40</f>
        <v>123273.60000000001</v>
      </c>
      <c r="IJ40" s="54"/>
    </row>
    <row r="41" spans="1:244" ht="15" customHeight="1" x14ac:dyDescent="0.25">
      <c r="A41" s="5">
        <v>2124</v>
      </c>
      <c r="B41" s="9" t="s">
        <v>26</v>
      </c>
      <c r="C41" s="13">
        <v>5432.32</v>
      </c>
      <c r="D41" s="13">
        <v>1000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41285.589999999997</v>
      </c>
      <c r="AH41" s="13">
        <v>20000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24988.65</v>
      </c>
      <c r="BL41" s="13">
        <v>1000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3377.05</v>
      </c>
      <c r="CA41" s="13">
        <v>3377.05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1086.46</v>
      </c>
      <c r="CP41" s="13">
        <v>1086.46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6000</v>
      </c>
      <c r="DN41" s="13">
        <v>7000</v>
      </c>
      <c r="DO41" s="13">
        <v>7612.12</v>
      </c>
      <c r="DP41" s="13">
        <v>6000</v>
      </c>
      <c r="DQ41" s="13">
        <v>20000</v>
      </c>
      <c r="DR41" s="13">
        <v>18000</v>
      </c>
      <c r="DS41" s="13">
        <v>10864.63</v>
      </c>
      <c r="DT41" s="13">
        <v>1000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55921.5</v>
      </c>
      <c r="EX41" s="13">
        <v>55921.5</v>
      </c>
      <c r="EY41" s="13">
        <v>39760.65</v>
      </c>
      <c r="EZ41" s="13">
        <v>65440</v>
      </c>
      <c r="FA41" s="13">
        <v>95440</v>
      </c>
      <c r="FB41" s="13">
        <v>86107.83</v>
      </c>
      <c r="FC41" s="13">
        <v>119672.13</v>
      </c>
      <c r="FD41" s="13">
        <v>216000</v>
      </c>
      <c r="FE41" s="13">
        <v>148219.57999999999</v>
      </c>
      <c r="FF41" s="13">
        <v>70200</v>
      </c>
      <c r="FG41" s="13">
        <v>50000</v>
      </c>
      <c r="FH41" s="13">
        <v>51479.38</v>
      </c>
      <c r="FI41" s="13">
        <v>88374</v>
      </c>
      <c r="FJ41" s="13">
        <v>100000</v>
      </c>
      <c r="FK41" s="13">
        <v>28618.44</v>
      </c>
      <c r="FL41" s="13">
        <v>96106.559999999998</v>
      </c>
      <c r="FM41" s="13">
        <v>88335</v>
      </c>
      <c r="FN41" s="13">
        <v>148564.93</v>
      </c>
      <c r="FO41" s="13">
        <v>95738</v>
      </c>
      <c r="FP41" s="13">
        <v>95738</v>
      </c>
      <c r="FQ41" s="13">
        <v>107511.79</v>
      </c>
      <c r="FR41" s="13">
        <v>125700</v>
      </c>
      <c r="FS41" s="13">
        <v>125700</v>
      </c>
      <c r="FT41" s="13">
        <v>75995.62</v>
      </c>
      <c r="FU41" s="13">
        <v>126847</v>
      </c>
      <c r="FV41" s="13">
        <v>130000</v>
      </c>
      <c r="FW41" s="13">
        <v>118267.19</v>
      </c>
      <c r="FX41" s="13">
        <v>123200</v>
      </c>
      <c r="FY41" s="13">
        <v>123200</v>
      </c>
      <c r="FZ41" s="13">
        <v>147800</v>
      </c>
      <c r="GA41" s="13">
        <v>0</v>
      </c>
      <c r="GB41" s="13">
        <v>0</v>
      </c>
      <c r="GC41" s="13">
        <v>0</v>
      </c>
      <c r="GD41" s="13">
        <v>1000</v>
      </c>
      <c r="GE41" s="13">
        <v>7500</v>
      </c>
      <c r="GF41" s="13">
        <v>8145.56</v>
      </c>
      <c r="GG41" s="13">
        <v>22327.87</v>
      </c>
      <c r="GH41" s="13">
        <v>47520</v>
      </c>
      <c r="GI41" s="13">
        <v>34981.1</v>
      </c>
      <c r="GJ41" s="13">
        <v>19800</v>
      </c>
      <c r="GK41" s="13">
        <v>15400</v>
      </c>
      <c r="GL41" s="13">
        <v>10791.29</v>
      </c>
      <c r="GM41" s="13">
        <v>24926</v>
      </c>
      <c r="GN41" s="13">
        <v>24926</v>
      </c>
      <c r="GO41" s="13">
        <v>6296.05</v>
      </c>
      <c r="GP41" s="13">
        <v>21143.439999999999</v>
      </c>
      <c r="GQ41" s="13">
        <v>24915</v>
      </c>
      <c r="GR41" s="13">
        <v>30932.36</v>
      </c>
      <c r="GS41" s="13">
        <v>21062</v>
      </c>
      <c r="GT41" s="13">
        <v>21062</v>
      </c>
      <c r="GU41" s="13">
        <v>23652.58</v>
      </c>
      <c r="GV41" s="13">
        <v>23200</v>
      </c>
      <c r="GW41" s="13">
        <v>23200</v>
      </c>
      <c r="GX41" s="13">
        <v>11837.36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f t="shared" si="591"/>
        <v>139579.15000000002</v>
      </c>
      <c r="HF41" s="13">
        <f t="shared" si="591"/>
        <v>80007.959999999992</v>
      </c>
      <c r="HG41" s="13">
        <f t="shared" si="591"/>
        <v>39760.65</v>
      </c>
      <c r="HH41" s="13">
        <f t="shared" si="591"/>
        <v>66440</v>
      </c>
      <c r="HI41" s="13">
        <f t="shared" si="591"/>
        <v>102940</v>
      </c>
      <c r="HJ41" s="13">
        <f t="shared" si="591"/>
        <v>94253.39</v>
      </c>
      <c r="HK41" s="13">
        <f t="shared" si="591"/>
        <v>142000</v>
      </c>
      <c r="HL41" s="13">
        <f t="shared" si="591"/>
        <v>263520</v>
      </c>
      <c r="HM41" s="13">
        <f t="shared" si="591"/>
        <v>183200.68</v>
      </c>
      <c r="HN41" s="13">
        <f t="shared" si="591"/>
        <v>90000</v>
      </c>
      <c r="HO41" s="13">
        <f t="shared" si="592"/>
        <v>65400</v>
      </c>
      <c r="HP41" s="13">
        <f t="shared" si="592"/>
        <v>62270.67</v>
      </c>
      <c r="HQ41" s="13">
        <f t="shared" si="592"/>
        <v>113300</v>
      </c>
      <c r="HR41" s="13">
        <f t="shared" si="592"/>
        <v>124926</v>
      </c>
      <c r="HS41" s="13">
        <f t="shared" si="592"/>
        <v>34914.49</v>
      </c>
      <c r="HT41" s="13">
        <f t="shared" si="592"/>
        <v>120627.05</v>
      </c>
      <c r="HU41" s="13">
        <f t="shared" si="592"/>
        <v>116627.05</v>
      </c>
      <c r="HV41" s="13">
        <f t="shared" si="592"/>
        <v>179497.28999999998</v>
      </c>
      <c r="HW41" s="13">
        <f t="shared" si="592"/>
        <v>116800</v>
      </c>
      <c r="HX41" s="13">
        <f t="shared" si="592"/>
        <v>116800</v>
      </c>
      <c r="HY41" s="13">
        <f t="shared" ref="HY41:HY46" si="594">W41+CE41+BA41+DI41+EM41+FQ41+GU41</f>
        <v>131164.37</v>
      </c>
      <c r="HZ41" s="13">
        <f t="shared" si="593"/>
        <v>148900</v>
      </c>
      <c r="IA41" s="13">
        <f t="shared" si="593"/>
        <v>148900</v>
      </c>
      <c r="IB41" s="13">
        <f t="shared" si="585"/>
        <v>87832.98</v>
      </c>
      <c r="IC41" s="13">
        <f t="shared" si="586"/>
        <v>132847</v>
      </c>
      <c r="ID41" s="13">
        <f t="shared" si="587"/>
        <v>137000</v>
      </c>
      <c r="IE41" s="13">
        <f t="shared" si="588"/>
        <v>125879.31</v>
      </c>
      <c r="IF41" s="13">
        <f t="shared" si="589"/>
        <v>129200</v>
      </c>
      <c r="IG41" s="13">
        <f t="shared" si="590"/>
        <v>143200</v>
      </c>
      <c r="IH41" s="13">
        <v>163086.16</v>
      </c>
      <c r="II41" s="13">
        <f>AF41+BJ41+CN41+DR41+EV41+FZ41+HD41</f>
        <v>165800</v>
      </c>
      <c r="IJ41" s="54"/>
    </row>
    <row r="42" spans="1:244" x14ac:dyDescent="0.25">
      <c r="A42" s="5">
        <v>2125</v>
      </c>
      <c r="B42" s="9" t="s">
        <v>27</v>
      </c>
      <c r="C42" s="13">
        <v>3711.12</v>
      </c>
      <c r="D42" s="13">
        <v>3711.12</v>
      </c>
      <c r="E42" s="13">
        <v>2482.3200000000002</v>
      </c>
      <c r="F42" s="13">
        <v>50</v>
      </c>
      <c r="G42" s="13">
        <v>290.19</v>
      </c>
      <c r="H42" s="13">
        <v>290.19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770</v>
      </c>
      <c r="W42" s="13">
        <v>770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41195.120000000003</v>
      </c>
      <c r="AH42" s="13">
        <v>41195.120000000003</v>
      </c>
      <c r="AI42" s="13">
        <v>32779.74</v>
      </c>
      <c r="AJ42" s="13">
        <v>14765</v>
      </c>
      <c r="AK42" s="13">
        <v>18282.490000000002</v>
      </c>
      <c r="AL42" s="13">
        <v>10406.52</v>
      </c>
      <c r="AM42" s="13">
        <v>6316.39</v>
      </c>
      <c r="AN42" s="13">
        <v>6316.39</v>
      </c>
      <c r="AO42" s="13">
        <v>6279.73</v>
      </c>
      <c r="AP42" s="13">
        <v>8443</v>
      </c>
      <c r="AQ42" s="13">
        <v>8443</v>
      </c>
      <c r="AR42" s="13">
        <v>5240</v>
      </c>
      <c r="AS42" s="13">
        <v>8831</v>
      </c>
      <c r="AT42" s="13">
        <v>8831</v>
      </c>
      <c r="AU42" s="13">
        <v>6980</v>
      </c>
      <c r="AV42" s="13">
        <v>7793</v>
      </c>
      <c r="AW42" s="13">
        <v>7793</v>
      </c>
      <c r="AX42" s="13">
        <v>7793</v>
      </c>
      <c r="AY42" s="13">
        <v>7793</v>
      </c>
      <c r="AZ42" s="13">
        <v>7793</v>
      </c>
      <c r="BA42" s="13">
        <v>3423</v>
      </c>
      <c r="BB42" s="13">
        <v>7800</v>
      </c>
      <c r="BC42" s="13">
        <v>7800</v>
      </c>
      <c r="BD42" s="13">
        <v>5163</v>
      </c>
      <c r="BE42" s="13">
        <v>12720</v>
      </c>
      <c r="BF42" s="13">
        <v>10720</v>
      </c>
      <c r="BG42" s="13">
        <v>3184.2</v>
      </c>
      <c r="BH42" s="13">
        <v>3200</v>
      </c>
      <c r="BI42" s="13">
        <v>3200</v>
      </c>
      <c r="BJ42" s="13">
        <v>3200</v>
      </c>
      <c r="BK42" s="13">
        <v>21728.880000000001</v>
      </c>
      <c r="BL42" s="13">
        <v>21728.880000000001</v>
      </c>
      <c r="BM42" s="13">
        <v>12638.78</v>
      </c>
      <c r="BN42" s="13">
        <v>3400</v>
      </c>
      <c r="BO42" s="13">
        <v>3915.9</v>
      </c>
      <c r="BP42" s="13">
        <v>1735.91</v>
      </c>
      <c r="BQ42" s="13">
        <v>2833.61</v>
      </c>
      <c r="BR42" s="13">
        <v>4730.5600000000004</v>
      </c>
      <c r="BS42" s="13">
        <v>4304.16</v>
      </c>
      <c r="BT42" s="13">
        <v>1060</v>
      </c>
      <c r="BU42" s="13">
        <v>1220</v>
      </c>
      <c r="BV42" s="13">
        <v>1220</v>
      </c>
      <c r="BW42" s="13">
        <v>1170</v>
      </c>
      <c r="BX42" s="13">
        <v>1170</v>
      </c>
      <c r="BY42" s="13">
        <v>1381.04</v>
      </c>
      <c r="BZ42" s="13">
        <v>0</v>
      </c>
      <c r="CA42" s="13">
        <v>0</v>
      </c>
      <c r="CB42" s="13">
        <v>1220</v>
      </c>
      <c r="CC42" s="13">
        <v>1420</v>
      </c>
      <c r="CD42" s="13">
        <v>3800</v>
      </c>
      <c r="CE42" s="13">
        <v>3528.24</v>
      </c>
      <c r="CF42" s="13">
        <v>1200</v>
      </c>
      <c r="CG42" s="13">
        <v>1200</v>
      </c>
      <c r="CH42" s="13">
        <v>70</v>
      </c>
      <c r="CI42" s="13">
        <v>1520</v>
      </c>
      <c r="CJ42" s="13">
        <v>150</v>
      </c>
      <c r="CK42" s="13">
        <v>0</v>
      </c>
      <c r="CL42" s="13">
        <v>100</v>
      </c>
      <c r="CM42" s="13">
        <v>100</v>
      </c>
      <c r="CN42" s="13">
        <v>100</v>
      </c>
      <c r="CO42" s="13">
        <v>742.22</v>
      </c>
      <c r="CP42" s="13">
        <v>742.22</v>
      </c>
      <c r="CQ42" s="13">
        <v>496.47</v>
      </c>
      <c r="CR42" s="13">
        <v>5</v>
      </c>
      <c r="CS42" s="13">
        <v>32.24</v>
      </c>
      <c r="CT42" s="13">
        <v>32.24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2950</v>
      </c>
      <c r="DM42" s="13">
        <v>1200</v>
      </c>
      <c r="DN42" s="13">
        <v>4000</v>
      </c>
      <c r="DO42" s="13">
        <v>1045.19</v>
      </c>
      <c r="DP42" s="13">
        <v>3900</v>
      </c>
      <c r="DQ42" s="13">
        <v>3900</v>
      </c>
      <c r="DR42" s="13">
        <v>16500</v>
      </c>
      <c r="DS42" s="13">
        <v>14972.63</v>
      </c>
      <c r="DT42" s="13">
        <v>14972.63</v>
      </c>
      <c r="DU42" s="13">
        <v>6672.7</v>
      </c>
      <c r="DV42" s="13">
        <v>2390</v>
      </c>
      <c r="DW42" s="13">
        <v>2712.44</v>
      </c>
      <c r="DX42" s="13">
        <v>794.44</v>
      </c>
      <c r="DY42" s="13">
        <v>1986.89</v>
      </c>
      <c r="DZ42" s="13">
        <v>1986.89</v>
      </c>
      <c r="EA42" s="13">
        <v>404</v>
      </c>
      <c r="EB42" s="13">
        <v>1800</v>
      </c>
      <c r="EC42" s="13">
        <v>3000</v>
      </c>
      <c r="ED42" s="13">
        <v>2855</v>
      </c>
      <c r="EE42" s="13">
        <v>1798</v>
      </c>
      <c r="EF42" s="13">
        <v>1798</v>
      </c>
      <c r="EG42" s="13">
        <v>2705</v>
      </c>
      <c r="EH42" s="13">
        <v>5138.6000000000004</v>
      </c>
      <c r="EI42" s="13">
        <v>5138.6000000000004</v>
      </c>
      <c r="EJ42" s="13">
        <v>2955.99</v>
      </c>
      <c r="EK42" s="13">
        <v>3253</v>
      </c>
      <c r="EL42" s="13">
        <v>3253</v>
      </c>
      <c r="EM42" s="13">
        <v>2832.56</v>
      </c>
      <c r="EN42" s="13">
        <v>4400</v>
      </c>
      <c r="EO42" s="13">
        <v>4400</v>
      </c>
      <c r="EP42" s="13">
        <v>3258</v>
      </c>
      <c r="EQ42" s="13">
        <v>5341</v>
      </c>
      <c r="ER42" s="13">
        <v>5341</v>
      </c>
      <c r="ES42" s="13">
        <v>3240</v>
      </c>
      <c r="ET42" s="13">
        <v>671</v>
      </c>
      <c r="EU42" s="13">
        <v>2000</v>
      </c>
      <c r="EV42" s="13">
        <v>1500</v>
      </c>
      <c r="EW42" s="13">
        <v>52509.63</v>
      </c>
      <c r="EX42" s="13">
        <v>67069.17</v>
      </c>
      <c r="EY42" s="13">
        <v>96688.92</v>
      </c>
      <c r="EZ42" s="13">
        <v>114349</v>
      </c>
      <c r="FA42" s="13">
        <v>89670.73</v>
      </c>
      <c r="FB42" s="13">
        <v>83640.179999999993</v>
      </c>
      <c r="FC42" s="13">
        <v>72589.34</v>
      </c>
      <c r="FD42" s="13">
        <v>72589.34</v>
      </c>
      <c r="FE42" s="13">
        <v>62835.23</v>
      </c>
      <c r="FF42" s="13">
        <v>66477</v>
      </c>
      <c r="FG42" s="13">
        <v>66477</v>
      </c>
      <c r="FH42" s="13">
        <v>59501.84</v>
      </c>
      <c r="FI42" s="13">
        <v>62515</v>
      </c>
      <c r="FJ42" s="13">
        <v>62515</v>
      </c>
      <c r="FK42" s="13">
        <v>92648.31</v>
      </c>
      <c r="FL42" s="13">
        <v>94561.61</v>
      </c>
      <c r="FM42" s="13">
        <v>94560</v>
      </c>
      <c r="FN42" s="13">
        <v>77715.03</v>
      </c>
      <c r="FO42" s="13">
        <v>89053</v>
      </c>
      <c r="FP42" s="13">
        <v>89053</v>
      </c>
      <c r="FQ42" s="13">
        <v>76295.899999999994</v>
      </c>
      <c r="FR42" s="13">
        <v>85000</v>
      </c>
      <c r="FS42" s="13">
        <v>85000</v>
      </c>
      <c r="FT42" s="13">
        <v>73520.69</v>
      </c>
      <c r="FU42" s="13">
        <v>101882</v>
      </c>
      <c r="FV42" s="13">
        <v>80882</v>
      </c>
      <c r="FW42" s="13">
        <v>62776.89</v>
      </c>
      <c r="FX42" s="13">
        <v>81600</v>
      </c>
      <c r="FY42" s="13">
        <v>81600</v>
      </c>
      <c r="FZ42" s="13">
        <v>86650</v>
      </c>
      <c r="GA42" s="13">
        <v>0</v>
      </c>
      <c r="GB42" s="13">
        <v>0</v>
      </c>
      <c r="GC42" s="13">
        <v>0</v>
      </c>
      <c r="GD42" s="13">
        <v>1000</v>
      </c>
      <c r="GE42" s="13">
        <v>3200</v>
      </c>
      <c r="GF42" s="13">
        <v>3808.68</v>
      </c>
      <c r="GG42" s="13">
        <v>0</v>
      </c>
      <c r="GH42" s="13">
        <v>15900</v>
      </c>
      <c r="GI42" s="13">
        <v>7153.79</v>
      </c>
      <c r="GJ42" s="13">
        <v>18130</v>
      </c>
      <c r="GK42" s="13">
        <v>18130</v>
      </c>
      <c r="GL42" s="13">
        <v>8124.41</v>
      </c>
      <c r="GM42" s="13">
        <v>17287</v>
      </c>
      <c r="GN42" s="13">
        <v>17287</v>
      </c>
      <c r="GO42" s="13">
        <v>13249.68</v>
      </c>
      <c r="GP42" s="13">
        <v>24391.46</v>
      </c>
      <c r="GQ42" s="13">
        <v>21350</v>
      </c>
      <c r="GR42" s="13">
        <v>12744.65</v>
      </c>
      <c r="GS42" s="13">
        <v>17974</v>
      </c>
      <c r="GT42" s="13">
        <v>17974</v>
      </c>
      <c r="GU42" s="13">
        <v>12408.09</v>
      </c>
      <c r="GV42" s="13">
        <v>21700</v>
      </c>
      <c r="GW42" s="13">
        <v>21700</v>
      </c>
      <c r="GX42" s="13">
        <v>9791.31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f t="shared" si="591"/>
        <v>134859.6</v>
      </c>
      <c r="HF42" s="13">
        <f t="shared" si="591"/>
        <v>149419.14000000001</v>
      </c>
      <c r="HG42" s="13">
        <f t="shared" si="591"/>
        <v>151758.93</v>
      </c>
      <c r="HH42" s="13">
        <f t="shared" si="591"/>
        <v>135959</v>
      </c>
      <c r="HI42" s="13">
        <f t="shared" si="591"/>
        <v>118103.98999999999</v>
      </c>
      <c r="HJ42" s="13">
        <f t="shared" si="591"/>
        <v>100708.15999999999</v>
      </c>
      <c r="HK42" s="13">
        <f t="shared" si="591"/>
        <v>83726.23</v>
      </c>
      <c r="HL42" s="13">
        <f t="shared" si="591"/>
        <v>101523.18</v>
      </c>
      <c r="HM42" s="13">
        <f t="shared" si="591"/>
        <v>80976.909999999989</v>
      </c>
      <c r="HN42" s="13">
        <f t="shared" si="591"/>
        <v>95910</v>
      </c>
      <c r="HO42" s="13">
        <f t="shared" si="592"/>
        <v>97270</v>
      </c>
      <c r="HP42" s="13">
        <f t="shared" si="592"/>
        <v>76941.25</v>
      </c>
      <c r="HQ42" s="13">
        <f t="shared" si="592"/>
        <v>91601</v>
      </c>
      <c r="HR42" s="13">
        <f t="shared" si="592"/>
        <v>91601</v>
      </c>
      <c r="HS42" s="13">
        <f t="shared" si="592"/>
        <v>116964.03</v>
      </c>
      <c r="HT42" s="13">
        <f t="shared" si="592"/>
        <v>131884.67000000001</v>
      </c>
      <c r="HU42" s="13">
        <f t="shared" si="592"/>
        <v>128841.60000000001</v>
      </c>
      <c r="HV42" s="13">
        <f t="shared" si="592"/>
        <v>102428.67</v>
      </c>
      <c r="HW42" s="13">
        <f t="shared" si="592"/>
        <v>119493</v>
      </c>
      <c r="HX42" s="13">
        <f t="shared" si="592"/>
        <v>122643</v>
      </c>
      <c r="HY42" s="13">
        <f t="shared" si="594"/>
        <v>99257.79</v>
      </c>
      <c r="HZ42" s="13">
        <f t="shared" si="593"/>
        <v>120100</v>
      </c>
      <c r="IA42" s="13">
        <f t="shared" si="593"/>
        <v>120100</v>
      </c>
      <c r="IB42" s="13">
        <f t="shared" si="585"/>
        <v>94753</v>
      </c>
      <c r="IC42" s="13">
        <f t="shared" si="586"/>
        <v>122663</v>
      </c>
      <c r="ID42" s="13">
        <f t="shared" si="587"/>
        <v>101093</v>
      </c>
      <c r="IE42" s="13">
        <f t="shared" si="588"/>
        <v>70246.28</v>
      </c>
      <c r="IF42" s="13">
        <f t="shared" si="589"/>
        <v>89471</v>
      </c>
      <c r="IG42" s="13">
        <f t="shared" si="590"/>
        <v>90800</v>
      </c>
      <c r="IH42" s="13">
        <v>100088.87</v>
      </c>
      <c r="II42" s="13">
        <f>AF42+BJ42+CN42+DR42+EV42+FZ42+HD42</f>
        <v>107950</v>
      </c>
      <c r="IJ42" s="54"/>
    </row>
    <row r="43" spans="1:244" x14ac:dyDescent="0.25">
      <c r="A43" s="5">
        <v>2126</v>
      </c>
      <c r="B43" s="9" t="s">
        <v>28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12291.2</v>
      </c>
      <c r="DR43" s="13">
        <v>0</v>
      </c>
      <c r="DS43" s="13">
        <v>0</v>
      </c>
      <c r="DT43" s="13">
        <v>0</v>
      </c>
      <c r="DU43" s="13">
        <v>601.20000000000005</v>
      </c>
      <c r="DV43" s="13">
        <v>500</v>
      </c>
      <c r="DW43" s="13">
        <v>2700</v>
      </c>
      <c r="DX43" s="13">
        <v>2693.09</v>
      </c>
      <c r="DY43" s="13">
        <v>3278.69</v>
      </c>
      <c r="DZ43" s="13">
        <v>9000</v>
      </c>
      <c r="EA43" s="13">
        <v>6678.98</v>
      </c>
      <c r="EB43" s="13">
        <v>6000</v>
      </c>
      <c r="EC43" s="13">
        <v>10000</v>
      </c>
      <c r="ED43" s="13">
        <v>6090.85</v>
      </c>
      <c r="EE43" s="13">
        <v>4700</v>
      </c>
      <c r="EF43" s="13">
        <v>4700</v>
      </c>
      <c r="EG43" s="13">
        <v>3263.98</v>
      </c>
      <c r="EH43" s="13">
        <v>4300</v>
      </c>
      <c r="EI43" s="13">
        <v>4300</v>
      </c>
      <c r="EJ43" s="13">
        <v>4763.41</v>
      </c>
      <c r="EK43" s="13">
        <v>3800</v>
      </c>
      <c r="EL43" s="13">
        <v>3800</v>
      </c>
      <c r="EM43" s="13">
        <v>0</v>
      </c>
      <c r="EN43" s="13">
        <v>3800</v>
      </c>
      <c r="EO43" s="13">
        <v>3800</v>
      </c>
      <c r="EP43" s="13">
        <v>2137.6</v>
      </c>
      <c r="EQ43" s="13">
        <v>1800</v>
      </c>
      <c r="ER43" s="13">
        <v>1800</v>
      </c>
      <c r="ES43" s="13">
        <v>0</v>
      </c>
      <c r="ET43" s="13">
        <v>100</v>
      </c>
      <c r="EU43" s="13">
        <v>2080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0</v>
      </c>
      <c r="FT43" s="13">
        <v>6412.8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105.25</v>
      </c>
      <c r="GM43" s="13">
        <v>0</v>
      </c>
      <c r="GN43" s="13">
        <v>0</v>
      </c>
      <c r="GO43" s="13">
        <v>105.25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f t="shared" si="591"/>
        <v>0</v>
      </c>
      <c r="HF43" s="13">
        <f t="shared" si="591"/>
        <v>0</v>
      </c>
      <c r="HG43" s="13">
        <f t="shared" si="591"/>
        <v>601.20000000000005</v>
      </c>
      <c r="HH43" s="13">
        <f t="shared" si="591"/>
        <v>500</v>
      </c>
      <c r="HI43" s="13">
        <f t="shared" si="591"/>
        <v>2700</v>
      </c>
      <c r="HJ43" s="13">
        <f t="shared" si="591"/>
        <v>2693.09</v>
      </c>
      <c r="HK43" s="13">
        <f t="shared" si="591"/>
        <v>3278.69</v>
      </c>
      <c r="HL43" s="13">
        <f t="shared" si="591"/>
        <v>9000</v>
      </c>
      <c r="HM43" s="13">
        <f t="shared" si="591"/>
        <v>6678.98</v>
      </c>
      <c r="HN43" s="13">
        <f t="shared" si="591"/>
        <v>6000</v>
      </c>
      <c r="HO43" s="13">
        <f t="shared" si="592"/>
        <v>10000</v>
      </c>
      <c r="HP43" s="13">
        <f t="shared" si="592"/>
        <v>6196.1</v>
      </c>
      <c r="HQ43" s="13">
        <f t="shared" si="592"/>
        <v>4700</v>
      </c>
      <c r="HR43" s="13">
        <f t="shared" si="592"/>
        <v>4700</v>
      </c>
      <c r="HS43" s="13">
        <f t="shared" si="592"/>
        <v>3369.23</v>
      </c>
      <c r="HT43" s="13">
        <f t="shared" si="592"/>
        <v>4300</v>
      </c>
      <c r="HU43" s="13">
        <f t="shared" si="592"/>
        <v>4300</v>
      </c>
      <c r="HV43" s="13">
        <f t="shared" si="592"/>
        <v>4763.41</v>
      </c>
      <c r="HW43" s="13">
        <f t="shared" si="592"/>
        <v>3800</v>
      </c>
      <c r="HX43" s="13">
        <f t="shared" si="592"/>
        <v>3800</v>
      </c>
      <c r="HY43" s="13">
        <f t="shared" si="594"/>
        <v>0</v>
      </c>
      <c r="HZ43" s="13">
        <f t="shared" si="593"/>
        <v>3800</v>
      </c>
      <c r="IA43" s="13">
        <f t="shared" si="593"/>
        <v>3800</v>
      </c>
      <c r="IB43" s="13">
        <f t="shared" si="585"/>
        <v>8550.4</v>
      </c>
      <c r="IC43" s="13">
        <f t="shared" si="586"/>
        <v>1800</v>
      </c>
      <c r="ID43" s="13">
        <f t="shared" si="587"/>
        <v>1800</v>
      </c>
      <c r="IE43" s="13">
        <f t="shared" si="588"/>
        <v>0</v>
      </c>
      <c r="IF43" s="13">
        <f t="shared" si="589"/>
        <v>100</v>
      </c>
      <c r="IG43" s="13">
        <f t="shared" si="590"/>
        <v>14371.2</v>
      </c>
      <c r="IH43" s="13">
        <v>24763.16</v>
      </c>
      <c r="II43" s="13">
        <f>AF43+BJ43+CN43+DR43+EV43+FZ43+HD43</f>
        <v>0</v>
      </c>
      <c r="IJ43" s="54"/>
    </row>
    <row r="44" spans="1:244" x14ac:dyDescent="0.25">
      <c r="A44" s="5">
        <v>2127</v>
      </c>
      <c r="B44" s="9" t="s">
        <v>29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435.93</v>
      </c>
      <c r="DT44" s="13">
        <v>435.93</v>
      </c>
      <c r="DU44" s="13">
        <v>60.5</v>
      </c>
      <c r="DV44" s="13">
        <v>0</v>
      </c>
      <c r="DW44" s="13">
        <v>500</v>
      </c>
      <c r="DX44" s="13">
        <v>452.67</v>
      </c>
      <c r="DY44" s="13">
        <v>409.84</v>
      </c>
      <c r="DZ44" s="13">
        <v>409.84</v>
      </c>
      <c r="EA44" s="13">
        <v>0</v>
      </c>
      <c r="EB44" s="13">
        <v>500</v>
      </c>
      <c r="EC44" s="13">
        <v>500</v>
      </c>
      <c r="ED44" s="13">
        <v>118</v>
      </c>
      <c r="EE44" s="13">
        <v>390</v>
      </c>
      <c r="EF44" s="13">
        <v>390</v>
      </c>
      <c r="EG44" s="13">
        <v>300</v>
      </c>
      <c r="EH44" s="13">
        <v>409.84</v>
      </c>
      <c r="EI44" s="13">
        <v>409.84</v>
      </c>
      <c r="EJ44" s="13">
        <v>0</v>
      </c>
      <c r="EK44" s="13">
        <v>328</v>
      </c>
      <c r="EL44" s="13">
        <v>328</v>
      </c>
      <c r="EM44" s="13">
        <v>315</v>
      </c>
      <c r="EN44" s="13">
        <v>328</v>
      </c>
      <c r="EO44" s="13">
        <v>328</v>
      </c>
      <c r="EP44" s="13">
        <v>1451.13</v>
      </c>
      <c r="EQ44" s="13">
        <v>400</v>
      </c>
      <c r="ER44" s="13">
        <v>1060</v>
      </c>
      <c r="ES44" s="13">
        <v>1060</v>
      </c>
      <c r="ET44" s="13">
        <v>1200</v>
      </c>
      <c r="EU44" s="13">
        <v>1200</v>
      </c>
      <c r="EV44" s="13">
        <v>1800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0</v>
      </c>
      <c r="GJ44" s="13">
        <v>0</v>
      </c>
      <c r="GK44" s="13">
        <v>0</v>
      </c>
      <c r="GL44" s="13">
        <v>0</v>
      </c>
      <c r="GM44" s="13">
        <v>110</v>
      </c>
      <c r="GN44" s="13">
        <v>110</v>
      </c>
      <c r="GO44" s="13">
        <v>30</v>
      </c>
      <c r="GP44" s="13">
        <v>90.16</v>
      </c>
      <c r="GQ44" s="13">
        <v>90.16</v>
      </c>
      <c r="GR44" s="13">
        <v>0</v>
      </c>
      <c r="GS44" s="13">
        <v>72</v>
      </c>
      <c r="GT44" s="13">
        <v>72</v>
      </c>
      <c r="GU44" s="13">
        <v>36.299999999999997</v>
      </c>
      <c r="GV44" s="13">
        <v>72</v>
      </c>
      <c r="GW44" s="13">
        <v>72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f t="shared" si="591"/>
        <v>435.93</v>
      </c>
      <c r="HF44" s="13">
        <f t="shared" si="591"/>
        <v>435.93</v>
      </c>
      <c r="HG44" s="13">
        <f t="shared" si="591"/>
        <v>60.5</v>
      </c>
      <c r="HH44" s="13">
        <f t="shared" si="591"/>
        <v>0</v>
      </c>
      <c r="HI44" s="13">
        <f t="shared" si="591"/>
        <v>500</v>
      </c>
      <c r="HJ44" s="13">
        <f t="shared" si="591"/>
        <v>452.67</v>
      </c>
      <c r="HK44" s="13">
        <f t="shared" si="591"/>
        <v>409.84</v>
      </c>
      <c r="HL44" s="13">
        <f t="shared" si="591"/>
        <v>409.84</v>
      </c>
      <c r="HM44" s="13">
        <f t="shared" si="591"/>
        <v>0</v>
      </c>
      <c r="HN44" s="13">
        <f t="shared" si="591"/>
        <v>500</v>
      </c>
      <c r="HO44" s="13">
        <f t="shared" si="592"/>
        <v>500</v>
      </c>
      <c r="HP44" s="13">
        <f t="shared" si="592"/>
        <v>118</v>
      </c>
      <c r="HQ44" s="13">
        <f t="shared" si="592"/>
        <v>500</v>
      </c>
      <c r="HR44" s="13">
        <f t="shared" si="592"/>
        <v>500</v>
      </c>
      <c r="HS44" s="13">
        <f t="shared" si="592"/>
        <v>330</v>
      </c>
      <c r="HT44" s="13">
        <f t="shared" si="592"/>
        <v>500</v>
      </c>
      <c r="HU44" s="13">
        <f t="shared" si="592"/>
        <v>500</v>
      </c>
      <c r="HV44" s="13">
        <f t="shared" si="592"/>
        <v>0</v>
      </c>
      <c r="HW44" s="13">
        <f t="shared" si="592"/>
        <v>400</v>
      </c>
      <c r="HX44" s="13">
        <f t="shared" si="592"/>
        <v>400</v>
      </c>
      <c r="HY44" s="13">
        <f t="shared" si="594"/>
        <v>351.3</v>
      </c>
      <c r="HZ44" s="13">
        <f t="shared" si="593"/>
        <v>400</v>
      </c>
      <c r="IA44" s="13">
        <f t="shared" si="593"/>
        <v>400</v>
      </c>
      <c r="IB44" s="13">
        <f t="shared" si="585"/>
        <v>1451.13</v>
      </c>
      <c r="IC44" s="13">
        <f t="shared" si="586"/>
        <v>400</v>
      </c>
      <c r="ID44" s="13">
        <f t="shared" si="587"/>
        <v>1060</v>
      </c>
      <c r="IE44" s="13">
        <f t="shared" si="588"/>
        <v>1060</v>
      </c>
      <c r="IF44" s="13">
        <f t="shared" si="589"/>
        <v>1200</v>
      </c>
      <c r="IG44" s="13">
        <f t="shared" si="590"/>
        <v>1200</v>
      </c>
      <c r="IH44" s="13">
        <v>1569</v>
      </c>
      <c r="II44" s="13">
        <f>AF44+BJ44+CN44+DR44+EV44+FZ44+HD44</f>
        <v>1800</v>
      </c>
      <c r="IJ44" s="54"/>
    </row>
    <row r="45" spans="1:244" x14ac:dyDescent="0.25">
      <c r="A45" s="5">
        <v>2298</v>
      </c>
      <c r="B45" s="9" t="s">
        <v>30</v>
      </c>
      <c r="C45" s="13">
        <v>6000</v>
      </c>
      <c r="D45" s="13">
        <v>45198.34</v>
      </c>
      <c r="E45" s="13">
        <v>101700.32</v>
      </c>
      <c r="F45" s="13">
        <v>3950</v>
      </c>
      <c r="G45" s="13">
        <v>153400</v>
      </c>
      <c r="H45" s="13">
        <v>167413.78</v>
      </c>
      <c r="I45" s="13">
        <v>6493.56</v>
      </c>
      <c r="J45" s="13">
        <v>30000</v>
      </c>
      <c r="K45" s="13">
        <v>46618.71</v>
      </c>
      <c r="L45" s="13">
        <v>21486</v>
      </c>
      <c r="M45" s="13">
        <v>21486</v>
      </c>
      <c r="N45" s="13">
        <v>18115.84</v>
      </c>
      <c r="O45" s="13">
        <v>234000</v>
      </c>
      <c r="P45" s="13">
        <v>250000</v>
      </c>
      <c r="Q45" s="13">
        <v>102722.15</v>
      </c>
      <c r="R45" s="13">
        <v>56600</v>
      </c>
      <c r="S45" s="13">
        <v>175552</v>
      </c>
      <c r="T45" s="13">
        <v>170706.86</v>
      </c>
      <c r="U45" s="13">
        <v>7</v>
      </c>
      <c r="V45" s="13">
        <v>100000</v>
      </c>
      <c r="W45" s="13">
        <v>124713.41</v>
      </c>
      <c r="X45" s="13">
        <v>14510</v>
      </c>
      <c r="Y45" s="13">
        <v>47535</v>
      </c>
      <c r="Z45" s="13">
        <v>42354.54</v>
      </c>
      <c r="AA45" s="13">
        <v>210000</v>
      </c>
      <c r="AB45" s="13">
        <v>200000</v>
      </c>
      <c r="AC45" s="13">
        <v>40884.730000000003</v>
      </c>
      <c r="AD45" s="13">
        <v>297500</v>
      </c>
      <c r="AE45" s="13">
        <v>297500</v>
      </c>
      <c r="AF45" s="13">
        <v>535000</v>
      </c>
      <c r="AG45" s="13">
        <v>51600</v>
      </c>
      <c r="AH45" s="13">
        <v>51600</v>
      </c>
      <c r="AI45" s="13">
        <v>31631.72</v>
      </c>
      <c r="AJ45" s="13">
        <v>417020</v>
      </c>
      <c r="AK45" s="13">
        <v>290730</v>
      </c>
      <c r="AL45" s="13">
        <v>307881.78000000003</v>
      </c>
      <c r="AM45" s="13">
        <v>291942.07</v>
      </c>
      <c r="AN45" s="13">
        <v>329000</v>
      </c>
      <c r="AO45" s="13">
        <v>359534.15</v>
      </c>
      <c r="AP45" s="13">
        <v>259267</v>
      </c>
      <c r="AQ45" s="13">
        <v>273967</v>
      </c>
      <c r="AR45" s="13">
        <v>247031.34</v>
      </c>
      <c r="AS45" s="13">
        <v>367442</v>
      </c>
      <c r="AT45" s="13">
        <v>367442</v>
      </c>
      <c r="AU45" s="13">
        <v>412156.3</v>
      </c>
      <c r="AV45" s="13">
        <v>369950.82</v>
      </c>
      <c r="AW45" s="13">
        <v>523175</v>
      </c>
      <c r="AX45" s="13">
        <v>430824.29</v>
      </c>
      <c r="AY45" s="13">
        <v>367870</v>
      </c>
      <c r="AZ45" s="13">
        <v>419020</v>
      </c>
      <c r="BA45" s="13">
        <v>530008.94999999995</v>
      </c>
      <c r="BB45" s="13">
        <v>472000</v>
      </c>
      <c r="BC45" s="13">
        <v>472000</v>
      </c>
      <c r="BD45" s="13">
        <v>452558.64</v>
      </c>
      <c r="BE45" s="13">
        <v>676700</v>
      </c>
      <c r="BF45" s="13">
        <v>476700</v>
      </c>
      <c r="BG45" s="13">
        <v>398182.9</v>
      </c>
      <c r="BH45" s="13">
        <v>322300</v>
      </c>
      <c r="BI45" s="13">
        <v>322300</v>
      </c>
      <c r="BJ45" s="13">
        <v>241491</v>
      </c>
      <c r="BK45" s="13">
        <v>33600</v>
      </c>
      <c r="BL45" s="13">
        <v>33600</v>
      </c>
      <c r="BM45" s="13">
        <v>42367.7</v>
      </c>
      <c r="BN45" s="13">
        <v>111790</v>
      </c>
      <c r="BO45" s="13">
        <v>68985.42</v>
      </c>
      <c r="BP45" s="13">
        <v>70051.820000000007</v>
      </c>
      <c r="BQ45" s="13">
        <v>84799.9</v>
      </c>
      <c r="BR45" s="13">
        <v>90000</v>
      </c>
      <c r="BS45" s="13">
        <v>105450.48</v>
      </c>
      <c r="BT45" s="13">
        <v>84438</v>
      </c>
      <c r="BU45" s="13">
        <v>84438</v>
      </c>
      <c r="BV45" s="13">
        <v>73304.2</v>
      </c>
      <c r="BW45" s="13">
        <v>46507</v>
      </c>
      <c r="BX45" s="13">
        <v>46507</v>
      </c>
      <c r="BY45" s="13">
        <v>40275.67</v>
      </c>
      <c r="BZ45" s="13">
        <v>60090.98</v>
      </c>
      <c r="CA45" s="13">
        <v>60090.98</v>
      </c>
      <c r="CB45" s="13">
        <v>49949.53</v>
      </c>
      <c r="CC45" s="13">
        <v>45500</v>
      </c>
      <c r="CD45" s="13">
        <v>45500</v>
      </c>
      <c r="CE45" s="13">
        <v>30841.21</v>
      </c>
      <c r="CF45" s="13">
        <v>37200</v>
      </c>
      <c r="CG45" s="13">
        <v>37200</v>
      </c>
      <c r="CH45" s="13">
        <v>43830.01</v>
      </c>
      <c r="CI45" s="13">
        <v>39715</v>
      </c>
      <c r="CJ45" s="13">
        <v>39715</v>
      </c>
      <c r="CK45" s="13">
        <v>37999.54</v>
      </c>
      <c r="CL45" s="13">
        <v>34200</v>
      </c>
      <c r="CM45" s="13">
        <v>34200</v>
      </c>
      <c r="CN45" s="13">
        <v>37513</v>
      </c>
      <c r="CO45" s="13">
        <v>222000</v>
      </c>
      <c r="CP45" s="13">
        <v>354295.56</v>
      </c>
      <c r="CQ45" s="13">
        <v>934297.02</v>
      </c>
      <c r="CR45" s="13">
        <v>146500</v>
      </c>
      <c r="CS45" s="13">
        <v>266500</v>
      </c>
      <c r="CT45" s="13">
        <v>206497.53</v>
      </c>
      <c r="CU45" s="13">
        <v>205649.14</v>
      </c>
      <c r="CV45" s="13">
        <v>205649.14</v>
      </c>
      <c r="CW45" s="13">
        <v>106496.42</v>
      </c>
      <c r="CX45" s="13">
        <v>74203</v>
      </c>
      <c r="CY45" s="13">
        <v>120000</v>
      </c>
      <c r="CZ45" s="13">
        <v>272953.53000000003</v>
      </c>
      <c r="DA45" s="13">
        <v>179400</v>
      </c>
      <c r="DB45" s="13">
        <v>499400</v>
      </c>
      <c r="DC45" s="13">
        <v>443477.33</v>
      </c>
      <c r="DD45" s="13">
        <v>108511.48</v>
      </c>
      <c r="DE45" s="13">
        <v>523175</v>
      </c>
      <c r="DF45" s="13">
        <v>678115.26</v>
      </c>
      <c r="DG45" s="13">
        <v>621165</v>
      </c>
      <c r="DH45" s="13">
        <v>760488.05</v>
      </c>
      <c r="DI45" s="13">
        <v>1062323.32</v>
      </c>
      <c r="DJ45" s="13">
        <v>410400</v>
      </c>
      <c r="DK45" s="13">
        <v>710400</v>
      </c>
      <c r="DL45" s="13">
        <v>875446.14</v>
      </c>
      <c r="DM45" s="13">
        <v>530000</v>
      </c>
      <c r="DN45" s="13">
        <v>830000</v>
      </c>
      <c r="DO45" s="13">
        <v>1024783.53</v>
      </c>
      <c r="DP45" s="13">
        <v>475000</v>
      </c>
      <c r="DQ45" s="13">
        <v>475000</v>
      </c>
      <c r="DR45" s="13">
        <v>745009</v>
      </c>
      <c r="DS45" s="13">
        <v>3600</v>
      </c>
      <c r="DT45" s="13">
        <v>38822.410000000003</v>
      </c>
      <c r="DU45" s="13">
        <v>75613.850000000006</v>
      </c>
      <c r="DV45" s="13">
        <v>182200</v>
      </c>
      <c r="DW45" s="13">
        <v>164414</v>
      </c>
      <c r="DX45" s="13">
        <v>125061.54</v>
      </c>
      <c r="DY45" s="13">
        <v>101660.32</v>
      </c>
      <c r="DZ45" s="13">
        <v>85000</v>
      </c>
      <c r="EA45" s="13">
        <v>83378.23</v>
      </c>
      <c r="EB45" s="13">
        <v>48065</v>
      </c>
      <c r="EC45" s="13">
        <v>48065</v>
      </c>
      <c r="ED45" s="13">
        <v>49789.78</v>
      </c>
      <c r="EE45" s="13">
        <v>47982</v>
      </c>
      <c r="EF45" s="13">
        <v>47982</v>
      </c>
      <c r="EG45" s="13">
        <v>45127.15</v>
      </c>
      <c r="EH45" s="13">
        <v>43886.07</v>
      </c>
      <c r="EI45" s="13">
        <v>43886.07</v>
      </c>
      <c r="EJ45" s="13">
        <v>40195.120000000003</v>
      </c>
      <c r="EK45" s="13">
        <v>42062</v>
      </c>
      <c r="EL45" s="13">
        <v>42062</v>
      </c>
      <c r="EM45" s="13">
        <v>54631.82</v>
      </c>
      <c r="EN45" s="13">
        <v>55500</v>
      </c>
      <c r="EO45" s="13">
        <v>55500</v>
      </c>
      <c r="EP45" s="13">
        <v>61150.03</v>
      </c>
      <c r="EQ45" s="13">
        <v>67794</v>
      </c>
      <c r="ER45" s="13">
        <v>77794</v>
      </c>
      <c r="ES45" s="13">
        <v>40595.74</v>
      </c>
      <c r="ET45" s="13">
        <v>77890</v>
      </c>
      <c r="EU45" s="13">
        <v>77890</v>
      </c>
      <c r="EV45" s="13">
        <v>80129</v>
      </c>
      <c r="EW45" s="13">
        <v>19277.73</v>
      </c>
      <c r="EX45" s="13">
        <v>19277.73</v>
      </c>
      <c r="EY45" s="13">
        <v>26936.45</v>
      </c>
      <c r="EZ45" s="13">
        <v>12365</v>
      </c>
      <c r="FA45" s="13">
        <v>16135</v>
      </c>
      <c r="FB45" s="13">
        <v>11903.71</v>
      </c>
      <c r="FC45" s="13">
        <v>8762.39</v>
      </c>
      <c r="FD45" s="13">
        <v>47889.18</v>
      </c>
      <c r="FE45" s="13">
        <v>8075.67</v>
      </c>
      <c r="FF45" s="13">
        <v>22567</v>
      </c>
      <c r="FG45" s="13">
        <v>22567</v>
      </c>
      <c r="FH45" s="13">
        <v>18774.509999999998</v>
      </c>
      <c r="FI45" s="13">
        <v>27370</v>
      </c>
      <c r="FJ45" s="13">
        <v>27370</v>
      </c>
      <c r="FK45" s="13">
        <v>4659.17</v>
      </c>
      <c r="FL45" s="13">
        <v>63425.41</v>
      </c>
      <c r="FM45" s="13">
        <v>63425.41</v>
      </c>
      <c r="FN45" s="13">
        <v>61038.68</v>
      </c>
      <c r="FO45" s="13">
        <v>31340</v>
      </c>
      <c r="FP45" s="13">
        <v>31340</v>
      </c>
      <c r="FQ45" s="13">
        <v>25395.53</v>
      </c>
      <c r="FR45" s="13">
        <v>31000</v>
      </c>
      <c r="FS45" s="13">
        <v>31000</v>
      </c>
      <c r="FT45" s="13">
        <v>147863.65</v>
      </c>
      <c r="FU45" s="13">
        <v>35630</v>
      </c>
      <c r="FV45" s="13">
        <v>55300</v>
      </c>
      <c r="FW45" s="13">
        <v>54664.65</v>
      </c>
      <c r="FX45" s="13">
        <v>53400</v>
      </c>
      <c r="FY45" s="13">
        <v>53400</v>
      </c>
      <c r="FZ45" s="13">
        <v>50990</v>
      </c>
      <c r="GA45" s="13">
        <v>0</v>
      </c>
      <c r="GB45" s="13">
        <v>922.6</v>
      </c>
      <c r="GC45" s="13">
        <v>1846.12</v>
      </c>
      <c r="GD45" s="13">
        <v>4000</v>
      </c>
      <c r="GE45" s="13">
        <v>34500</v>
      </c>
      <c r="GF45" s="13">
        <v>41009</v>
      </c>
      <c r="GG45" s="13">
        <v>73847.62</v>
      </c>
      <c r="GH45" s="13">
        <v>89500</v>
      </c>
      <c r="GI45" s="13">
        <v>56371.71</v>
      </c>
      <c r="GJ45" s="13">
        <v>59915</v>
      </c>
      <c r="GK45" s="13">
        <v>59915</v>
      </c>
      <c r="GL45" s="13">
        <v>59770.239999999998</v>
      </c>
      <c r="GM45" s="13">
        <v>150970</v>
      </c>
      <c r="GN45" s="13">
        <v>211970</v>
      </c>
      <c r="GO45" s="13">
        <v>104510.81</v>
      </c>
      <c r="GP45" s="13">
        <v>164706.25</v>
      </c>
      <c r="GQ45" s="13">
        <v>175295</v>
      </c>
      <c r="GR45" s="13">
        <v>131947.29</v>
      </c>
      <c r="GS45" s="13">
        <v>118811</v>
      </c>
      <c r="GT45" s="13">
        <v>118811</v>
      </c>
      <c r="GU45" s="13">
        <v>90356.63</v>
      </c>
      <c r="GV45" s="13">
        <v>48700</v>
      </c>
      <c r="GW45" s="13">
        <v>48700</v>
      </c>
      <c r="GX45" s="13">
        <v>119148.19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f t="shared" si="591"/>
        <v>336077.73</v>
      </c>
      <c r="HF45" s="13">
        <f t="shared" si="591"/>
        <v>543716.64</v>
      </c>
      <c r="HG45" s="13">
        <f t="shared" si="591"/>
        <v>1214393.1800000002</v>
      </c>
      <c r="HH45" s="13">
        <f t="shared" si="591"/>
        <v>877825</v>
      </c>
      <c r="HI45" s="13">
        <f t="shared" si="591"/>
        <v>994664.41999999993</v>
      </c>
      <c r="HJ45" s="13">
        <f t="shared" si="591"/>
        <v>929819.16</v>
      </c>
      <c r="HK45" s="13">
        <f t="shared" si="591"/>
        <v>773155</v>
      </c>
      <c r="HL45" s="13">
        <f t="shared" si="591"/>
        <v>877038.32000000007</v>
      </c>
      <c r="HM45" s="13">
        <f t="shared" si="591"/>
        <v>765925.37</v>
      </c>
      <c r="HN45" s="13">
        <f t="shared" si="591"/>
        <v>569941</v>
      </c>
      <c r="HO45" s="13">
        <f t="shared" si="592"/>
        <v>630438</v>
      </c>
      <c r="HP45" s="13">
        <f t="shared" si="592"/>
        <v>739739.44000000006</v>
      </c>
      <c r="HQ45" s="13">
        <f t="shared" si="592"/>
        <v>1053671</v>
      </c>
      <c r="HR45" s="13">
        <f t="shared" si="592"/>
        <v>1450671</v>
      </c>
      <c r="HS45" s="13">
        <f t="shared" si="592"/>
        <v>1152928.58</v>
      </c>
      <c r="HT45" s="13">
        <f t="shared" si="592"/>
        <v>867171.01</v>
      </c>
      <c r="HU45" s="13">
        <f t="shared" si="592"/>
        <v>1564599.46</v>
      </c>
      <c r="HV45" s="13">
        <f t="shared" si="592"/>
        <v>1562777.03</v>
      </c>
      <c r="HW45" s="13">
        <f t="shared" si="592"/>
        <v>1226755</v>
      </c>
      <c r="HX45" s="13">
        <f t="shared" si="592"/>
        <v>1517221.05</v>
      </c>
      <c r="HY45" s="13">
        <f t="shared" si="594"/>
        <v>1918270.87</v>
      </c>
      <c r="HZ45" s="13">
        <f t="shared" si="593"/>
        <v>1069310</v>
      </c>
      <c r="IA45" s="13">
        <f t="shared" si="593"/>
        <v>1402335</v>
      </c>
      <c r="IB45" s="13">
        <f t="shared" si="585"/>
        <v>1742351.2</v>
      </c>
      <c r="IC45" s="13">
        <f t="shared" si="586"/>
        <v>1559839</v>
      </c>
      <c r="ID45" s="13">
        <f t="shared" si="587"/>
        <v>1679509</v>
      </c>
      <c r="IE45" s="13">
        <f t="shared" si="588"/>
        <v>1597111.0899999999</v>
      </c>
      <c r="IF45" s="13">
        <f t="shared" si="589"/>
        <v>1260290</v>
      </c>
      <c r="IG45" s="13">
        <f t="shared" si="590"/>
        <v>1260290</v>
      </c>
      <c r="IH45" s="13">
        <v>1868512.91</v>
      </c>
      <c r="II45" s="13">
        <f>AF45+BJ45+CN45+DR45+EV45+FZ45+HD45</f>
        <v>1690132</v>
      </c>
      <c r="IJ45" s="54"/>
    </row>
    <row r="46" spans="1:244" x14ac:dyDescent="0.25">
      <c r="A46" s="5">
        <v>2299</v>
      </c>
      <c r="B46" s="9" t="s">
        <v>316</v>
      </c>
      <c r="C46" s="13">
        <v>931.2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50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17.920000000000002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100</v>
      </c>
      <c r="CK46" s="13">
        <v>68.150000000000006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0</v>
      </c>
      <c r="EU46" s="13">
        <v>0</v>
      </c>
      <c r="EV46" s="13">
        <v>0</v>
      </c>
      <c r="EW46" s="13">
        <v>3200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1000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305</v>
      </c>
      <c r="FR46" s="13">
        <v>0</v>
      </c>
      <c r="FS46" s="13">
        <v>0</v>
      </c>
      <c r="FT46" s="13">
        <v>0</v>
      </c>
      <c r="FU46" s="13">
        <v>0</v>
      </c>
      <c r="FV46" s="13">
        <v>28.85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0</v>
      </c>
      <c r="GF46" s="13">
        <v>0</v>
      </c>
      <c r="GG46" s="13">
        <v>0</v>
      </c>
      <c r="GH46" s="13">
        <v>0</v>
      </c>
      <c r="GI46" s="13">
        <v>0</v>
      </c>
      <c r="GJ46" s="13">
        <v>0</v>
      </c>
      <c r="GK46" s="13">
        <v>0</v>
      </c>
      <c r="GL46" s="13">
        <v>0</v>
      </c>
      <c r="GM46" s="13">
        <v>0</v>
      </c>
      <c r="GN46" s="13">
        <v>0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f t="shared" si="591"/>
        <v>4131.2</v>
      </c>
      <c r="HF46" s="13">
        <f t="shared" si="591"/>
        <v>0</v>
      </c>
      <c r="HG46" s="13">
        <f t="shared" si="591"/>
        <v>0</v>
      </c>
      <c r="HH46" s="13">
        <f t="shared" si="591"/>
        <v>0</v>
      </c>
      <c r="HI46" s="13">
        <f t="shared" si="591"/>
        <v>0</v>
      </c>
      <c r="HJ46" s="13">
        <f t="shared" si="591"/>
        <v>0</v>
      </c>
      <c r="HK46" s="13">
        <f t="shared" si="591"/>
        <v>0</v>
      </c>
      <c r="HL46" s="13">
        <f t="shared" si="591"/>
        <v>0</v>
      </c>
      <c r="HM46" s="13">
        <f t="shared" si="591"/>
        <v>50</v>
      </c>
      <c r="HN46" s="13">
        <f t="shared" si="591"/>
        <v>0</v>
      </c>
      <c r="HO46" s="13">
        <f t="shared" si="592"/>
        <v>0</v>
      </c>
      <c r="HP46" s="13">
        <f t="shared" si="592"/>
        <v>1000</v>
      </c>
      <c r="HQ46" s="13">
        <f t="shared" si="592"/>
        <v>0</v>
      </c>
      <c r="HR46" s="13">
        <f t="shared" si="592"/>
        <v>0</v>
      </c>
      <c r="HS46" s="13">
        <f t="shared" si="592"/>
        <v>0</v>
      </c>
      <c r="HT46" s="13">
        <f t="shared" si="592"/>
        <v>0</v>
      </c>
      <c r="HU46" s="13">
        <f t="shared" si="592"/>
        <v>0</v>
      </c>
      <c r="HV46" s="13">
        <f t="shared" si="592"/>
        <v>0</v>
      </c>
      <c r="HW46" s="13">
        <f t="shared" si="592"/>
        <v>0</v>
      </c>
      <c r="HX46" s="13">
        <f t="shared" si="592"/>
        <v>0</v>
      </c>
      <c r="HY46" s="13">
        <f t="shared" si="594"/>
        <v>305</v>
      </c>
      <c r="HZ46" s="13">
        <f t="shared" si="593"/>
        <v>0</v>
      </c>
      <c r="IA46" s="13">
        <f t="shared" si="593"/>
        <v>0</v>
      </c>
      <c r="IB46" s="13">
        <f t="shared" si="585"/>
        <v>0</v>
      </c>
      <c r="IC46" s="13">
        <f t="shared" si="586"/>
        <v>0</v>
      </c>
      <c r="ID46" s="13">
        <f t="shared" si="587"/>
        <v>128.85</v>
      </c>
      <c r="IE46" s="13">
        <f t="shared" si="588"/>
        <v>68.150000000000006</v>
      </c>
      <c r="IF46" s="13">
        <f t="shared" si="589"/>
        <v>0</v>
      </c>
      <c r="IG46" s="13">
        <f t="shared" si="590"/>
        <v>17.920000000000002</v>
      </c>
      <c r="IH46" s="13">
        <v>17.920000000000002</v>
      </c>
      <c r="II46" s="13">
        <f>AF46+BJ46+CN46+DR46+EV46+FZ46+HD46</f>
        <v>0</v>
      </c>
      <c r="IJ46" s="54"/>
    </row>
    <row r="47" spans="1:244" ht="20.100000000000001" customHeight="1" x14ac:dyDescent="0.25">
      <c r="A47" s="5">
        <v>3</v>
      </c>
      <c r="B47" s="7" t="s">
        <v>87</v>
      </c>
      <c r="C47" s="11">
        <f t="shared" ref="C47:GF47" si="595">C48+C60</f>
        <v>3120563.59</v>
      </c>
      <c r="D47" s="11">
        <f t="shared" ref="D47" si="596">D48+D60</f>
        <v>2581063.59</v>
      </c>
      <c r="E47" s="11">
        <f t="shared" si="595"/>
        <v>2849640.4699999997</v>
      </c>
      <c r="F47" s="11">
        <f t="shared" si="595"/>
        <v>2269900</v>
      </c>
      <c r="G47" s="11">
        <f t="shared" ref="G47" si="597">G48+G60</f>
        <v>2242530.9900000002</v>
      </c>
      <c r="H47" s="11">
        <f t="shared" si="595"/>
        <v>2059036.42</v>
      </c>
      <c r="I47" s="11">
        <f t="shared" si="595"/>
        <v>1540527.55</v>
      </c>
      <c r="J47" s="11">
        <f t="shared" ref="J47" si="598">J48+J60</f>
        <v>1667518.71</v>
      </c>
      <c r="K47" s="11">
        <f t="shared" si="595"/>
        <v>1441381.8900000001</v>
      </c>
      <c r="L47" s="11">
        <f t="shared" ref="L47:M47" si="599">L48+L60</f>
        <v>699850</v>
      </c>
      <c r="M47" s="11">
        <f t="shared" si="599"/>
        <v>1461229.83</v>
      </c>
      <c r="N47" s="11">
        <f>N48+N60</f>
        <v>384745.81</v>
      </c>
      <c r="O47" s="11">
        <f t="shared" ref="O47" si="600">O48+O60</f>
        <v>1968345</v>
      </c>
      <c r="P47" s="11">
        <f t="shared" ref="P47:S47" si="601">P48+P60</f>
        <v>2463513.2400000002</v>
      </c>
      <c r="Q47" s="11">
        <f>Q48+Q60</f>
        <v>1054877.76</v>
      </c>
      <c r="R47" s="11">
        <f t="shared" ref="R47" si="602">R48+R60</f>
        <v>1047757.77</v>
      </c>
      <c r="S47" s="11">
        <f t="shared" si="601"/>
        <v>2468488.27</v>
      </c>
      <c r="T47" s="11">
        <f>T48+T60</f>
        <v>1777349.8399999999</v>
      </c>
      <c r="U47" s="11">
        <f t="shared" ref="U47" si="603">U48+U60</f>
        <v>807422</v>
      </c>
      <c r="V47" s="11">
        <f t="shared" ref="V47:Y47" si="604">V48+V60</f>
        <v>4170076.75</v>
      </c>
      <c r="W47" s="11">
        <f t="shared" si="604"/>
        <v>1886381.2100000002</v>
      </c>
      <c r="X47" s="11">
        <f t="shared" ref="X47" si="605">X48+X60</f>
        <v>4369650</v>
      </c>
      <c r="Y47" s="11">
        <f t="shared" si="604"/>
        <v>4300650</v>
      </c>
      <c r="Z47" s="11">
        <f t="shared" ref="Z47:AD47" si="606">Z48+Z60</f>
        <v>3284799.4699999997</v>
      </c>
      <c r="AA47" s="11">
        <f t="shared" si="606"/>
        <v>403500</v>
      </c>
      <c r="AB47" s="11">
        <f t="shared" ref="AB47:AF47" si="607">AB48+AB60</f>
        <v>916000</v>
      </c>
      <c r="AC47" s="11">
        <f t="shared" si="606"/>
        <v>569156.58000000007</v>
      </c>
      <c r="AD47" s="11">
        <f t="shared" si="606"/>
        <v>1395500</v>
      </c>
      <c r="AE47" s="11">
        <f t="shared" si="607"/>
        <v>1325500</v>
      </c>
      <c r="AF47" s="11">
        <f t="shared" si="607"/>
        <v>514100</v>
      </c>
      <c r="AG47" s="11">
        <f>AG48+AG60</f>
        <v>404746.78</v>
      </c>
      <c r="AH47" s="11">
        <f t="shared" ref="AH47:AL47" si="608">AH48+AH60</f>
        <v>326463.28000000003</v>
      </c>
      <c r="AI47" s="11">
        <f t="shared" si="608"/>
        <v>372817.31</v>
      </c>
      <c r="AJ47" s="11">
        <f t="shared" ref="AJ47" si="609">AJ48+AJ60</f>
        <v>496040</v>
      </c>
      <c r="AK47" s="11">
        <f t="shared" si="608"/>
        <v>508882.82000000007</v>
      </c>
      <c r="AL47" s="11">
        <f t="shared" si="608"/>
        <v>508296.34</v>
      </c>
      <c r="AM47" s="11">
        <f>AM48+AM60</f>
        <v>461711.5</v>
      </c>
      <c r="AN47" s="11">
        <f>AN48+AN60</f>
        <v>384207.19</v>
      </c>
      <c r="AO47" s="11">
        <f>AO48+AO60</f>
        <v>383997.85000000003</v>
      </c>
      <c r="AP47" s="11">
        <f t="shared" ref="AP47" si="610">AP48+AP60</f>
        <v>345370</v>
      </c>
      <c r="AQ47" s="11">
        <f>AQ48+AQ60</f>
        <v>391798.96</v>
      </c>
      <c r="AR47" s="11">
        <f>AR48+AR60</f>
        <v>343489.67000000004</v>
      </c>
      <c r="AS47" s="11">
        <f t="shared" ref="AS47" si="611">AS48+AS60</f>
        <v>347800</v>
      </c>
      <c r="AT47" s="11">
        <f t="shared" ref="AT47:AY47" si="612">AT48+AT60</f>
        <v>347800</v>
      </c>
      <c r="AU47" s="11">
        <f>AU48+AU60</f>
        <v>311412.16000000003</v>
      </c>
      <c r="AV47" s="11">
        <f t="shared" ref="AV47:AW47" si="613">AV48+AV60</f>
        <v>320288.46000000002</v>
      </c>
      <c r="AW47" s="11">
        <f t="shared" si="613"/>
        <v>316694</v>
      </c>
      <c r="AX47" s="11">
        <f t="shared" si="612"/>
        <v>316404.05</v>
      </c>
      <c r="AY47" s="11">
        <f t="shared" si="612"/>
        <v>353235</v>
      </c>
      <c r="AZ47" s="11">
        <f>AZ48+AZ60</f>
        <v>370645</v>
      </c>
      <c r="BA47" s="11">
        <f>BA48+BA60</f>
        <v>398363.56999999995</v>
      </c>
      <c r="BB47" s="11">
        <f t="shared" ref="BB47" si="614">BB48+BB60</f>
        <v>397700</v>
      </c>
      <c r="BC47" s="11">
        <f>BC48+BC60</f>
        <v>428155</v>
      </c>
      <c r="BD47" s="11">
        <f t="shared" ref="BD47:BG47" si="615">BD48+BD60</f>
        <v>344414.31</v>
      </c>
      <c r="BE47" s="11">
        <f t="shared" ref="BE47" si="616">BE48+BE60</f>
        <v>294500</v>
      </c>
      <c r="BF47" s="11">
        <f t="shared" si="615"/>
        <v>286600</v>
      </c>
      <c r="BG47" s="11">
        <f t="shared" si="615"/>
        <v>239235.58000000002</v>
      </c>
      <c r="BH47" s="11">
        <f t="shared" ref="BH47:BJ47" si="617">BH48+BH60</f>
        <v>277400</v>
      </c>
      <c r="BI47" s="11">
        <f t="shared" si="617"/>
        <v>288359.74</v>
      </c>
      <c r="BJ47" s="11">
        <f t="shared" si="617"/>
        <v>323900</v>
      </c>
      <c r="BK47" s="11">
        <f>BK48+BK60</f>
        <v>212492.51</v>
      </c>
      <c r="BL47" s="11">
        <f>BL48+BL60</f>
        <v>120122.51</v>
      </c>
      <c r="BM47" s="11">
        <f>BM48+BM60</f>
        <v>158622.06</v>
      </c>
      <c r="BN47" s="11">
        <f t="shared" ref="BN47" si="618">BN48+BN60</f>
        <v>161272</v>
      </c>
      <c r="BO47" s="11">
        <f>BO48+BO60</f>
        <v>165921.76999999999</v>
      </c>
      <c r="BP47" s="11">
        <f>BP48+BP60</f>
        <v>165921.76999999999</v>
      </c>
      <c r="BQ47" s="11">
        <f>BQ48+BQ60</f>
        <v>156000</v>
      </c>
      <c r="BR47" s="11">
        <f>BR48+BR60</f>
        <v>144370.75</v>
      </c>
      <c r="BS47" s="11">
        <f>BS48+BS60</f>
        <v>144370.75</v>
      </c>
      <c r="BT47" s="11">
        <f t="shared" ref="BT47" si="619">BT48+BT60</f>
        <v>129600</v>
      </c>
      <c r="BU47" s="11">
        <f>BU48+BU60</f>
        <v>147287.21999999997</v>
      </c>
      <c r="BV47" s="11">
        <f>BV48+BV60</f>
        <v>128949.29999999999</v>
      </c>
      <c r="BW47" s="11">
        <f t="shared" ref="BW47" si="620">BW48+BW60</f>
        <v>130400</v>
      </c>
      <c r="BX47" s="11">
        <f t="shared" ref="BX47:CC47" si="621">BX48+BX60</f>
        <v>130400</v>
      </c>
      <c r="BY47" s="11">
        <f>BY48+BY60</f>
        <v>118633.2</v>
      </c>
      <c r="BZ47" s="11">
        <f t="shared" ref="BZ47:CA47" si="622">BZ48+BZ60</f>
        <v>120000</v>
      </c>
      <c r="CA47" s="11">
        <f t="shared" si="622"/>
        <v>114455</v>
      </c>
      <c r="CB47" s="11">
        <f t="shared" si="621"/>
        <v>114347.35999999999</v>
      </c>
      <c r="CC47" s="11">
        <f t="shared" si="621"/>
        <v>116800</v>
      </c>
      <c r="CD47" s="11">
        <f>CD48+CD60</f>
        <v>119600</v>
      </c>
      <c r="CE47" s="11">
        <f>CE48+CE60</f>
        <v>119749.87</v>
      </c>
      <c r="CF47" s="11">
        <f t="shared" ref="CF47" si="623">CF48+CF60</f>
        <v>120300</v>
      </c>
      <c r="CG47" s="11">
        <f>CG48+CG60</f>
        <v>120300</v>
      </c>
      <c r="CH47" s="11">
        <f t="shared" ref="CH47:CL47" si="624">CH48+CH60</f>
        <v>90258.47</v>
      </c>
      <c r="CI47" s="11">
        <f t="shared" ref="CI47" si="625">CI48+CI60</f>
        <v>116250</v>
      </c>
      <c r="CJ47" s="11">
        <f t="shared" si="624"/>
        <v>111200</v>
      </c>
      <c r="CK47" s="11">
        <f t="shared" si="624"/>
        <v>74770.5</v>
      </c>
      <c r="CL47" s="11">
        <f t="shared" si="624"/>
        <v>109500</v>
      </c>
      <c r="CM47" s="11">
        <f t="shared" ref="CM47:CO47" si="626">CM48+CM60</f>
        <v>109500</v>
      </c>
      <c r="CN47" s="11">
        <f t="shared" si="626"/>
        <v>102700</v>
      </c>
      <c r="CO47" s="11">
        <f t="shared" si="626"/>
        <v>2912122.7199999997</v>
      </c>
      <c r="CP47" s="11">
        <f t="shared" ref="CP47:CT47" si="627">CP48+CP60</f>
        <v>2629500</v>
      </c>
      <c r="CQ47" s="11">
        <f t="shared" si="627"/>
        <v>2479673.6</v>
      </c>
      <c r="CR47" s="11">
        <f t="shared" ref="CR47" si="628">CR48+CR60</f>
        <v>1859655</v>
      </c>
      <c r="CS47" s="11">
        <f t="shared" si="627"/>
        <v>2821180.03</v>
      </c>
      <c r="CT47" s="11">
        <f t="shared" si="627"/>
        <v>2577875.7400000002</v>
      </c>
      <c r="CU47" s="11">
        <f>CU48+CU60</f>
        <v>1650225.66</v>
      </c>
      <c r="CV47" s="11">
        <f>CV48+CV60</f>
        <v>1455868.22</v>
      </c>
      <c r="CW47" s="11">
        <f t="shared" ref="CW47:DW47" si="629">CW48+CW60</f>
        <v>1216883.8600000001</v>
      </c>
      <c r="CX47" s="11">
        <f t="shared" ref="CX47" si="630">CX48+CX60</f>
        <v>1229808</v>
      </c>
      <c r="CY47" s="11">
        <f t="shared" si="629"/>
        <v>1702824.45</v>
      </c>
      <c r="CZ47" s="11">
        <f>CZ48+CZ60</f>
        <v>961506.95</v>
      </c>
      <c r="DA47" s="11">
        <f t="shared" ref="DA47" si="631">DA48+DA60</f>
        <v>1300725</v>
      </c>
      <c r="DB47" s="11">
        <f t="shared" ref="DB47:DG47" si="632">DB48+DB60</f>
        <v>1315925</v>
      </c>
      <c r="DC47" s="11">
        <f>DC48+DC60</f>
        <v>890696.01</v>
      </c>
      <c r="DD47" s="11">
        <f t="shared" ref="DD47:DE47" si="633">DD48+DD60</f>
        <v>2965455</v>
      </c>
      <c r="DE47" s="11">
        <f t="shared" si="633"/>
        <v>2523391.29</v>
      </c>
      <c r="DF47" s="11">
        <f t="shared" si="632"/>
        <v>2010704.51</v>
      </c>
      <c r="DG47" s="11">
        <f t="shared" si="632"/>
        <v>639267</v>
      </c>
      <c r="DH47" s="11">
        <f t="shared" ref="DH47:DP47" si="634">DH48+DH60</f>
        <v>3322081.99</v>
      </c>
      <c r="DI47" s="11">
        <f t="shared" si="634"/>
        <v>1133698.5699999998</v>
      </c>
      <c r="DJ47" s="11">
        <f t="shared" ref="DJ47" si="635">DJ48+DJ60</f>
        <v>1945950</v>
      </c>
      <c r="DK47" s="11">
        <f t="shared" si="634"/>
        <v>1350950</v>
      </c>
      <c r="DL47" s="11">
        <f t="shared" si="634"/>
        <v>1077377.29</v>
      </c>
      <c r="DM47" s="11">
        <f t="shared" ref="DM47" si="636">DM48+DM60</f>
        <v>789400</v>
      </c>
      <c r="DN47" s="11">
        <f t="shared" si="634"/>
        <v>1203600</v>
      </c>
      <c r="DO47" s="11">
        <f t="shared" si="634"/>
        <v>1045264.67</v>
      </c>
      <c r="DP47" s="11">
        <f t="shared" si="634"/>
        <v>489200</v>
      </c>
      <c r="DQ47" s="11">
        <f t="shared" ref="DQ47:DS47" si="637">DQ48+DQ60</f>
        <v>744200</v>
      </c>
      <c r="DR47" s="11">
        <f t="shared" si="637"/>
        <v>908600</v>
      </c>
      <c r="DS47" s="11">
        <f t="shared" si="637"/>
        <v>94597.18</v>
      </c>
      <c r="DT47" s="11">
        <f t="shared" si="629"/>
        <v>52512.18</v>
      </c>
      <c r="DU47" s="11">
        <f t="shared" si="629"/>
        <v>69251.12</v>
      </c>
      <c r="DV47" s="11">
        <f t="shared" ref="DV47" si="638">DV48+DV60</f>
        <v>101095</v>
      </c>
      <c r="DW47" s="11">
        <f t="shared" si="629"/>
        <v>104153.06</v>
      </c>
      <c r="DX47" s="11">
        <f t="shared" si="595"/>
        <v>104001.11</v>
      </c>
      <c r="DY47" s="11">
        <f>DY48+DY60</f>
        <v>72388.5</v>
      </c>
      <c r="DZ47" s="11">
        <f>DZ48+DZ60</f>
        <v>90546.72</v>
      </c>
      <c r="EA47" s="11">
        <f t="shared" ref="EA47:FA47" si="639">EA48+EA60</f>
        <v>90546.72</v>
      </c>
      <c r="EB47" s="11">
        <f t="shared" ref="EB47:EC47" si="640">EB48+EB60</f>
        <v>81302</v>
      </c>
      <c r="EC47" s="11">
        <f t="shared" si="640"/>
        <v>92356.52</v>
      </c>
      <c r="ED47" s="11">
        <f>ED48+ED60</f>
        <v>80913.320000000007</v>
      </c>
      <c r="EE47" s="11">
        <f>EE48+EE60</f>
        <v>82000</v>
      </c>
      <c r="EF47" s="11">
        <f>EF48+EF60</f>
        <v>82000</v>
      </c>
      <c r="EG47" s="11">
        <f>EG48+EG60</f>
        <v>74475.760000000009</v>
      </c>
      <c r="EH47" s="11">
        <f t="shared" ref="EH47:EI47" si="641">EH48+EH60</f>
        <v>75500</v>
      </c>
      <c r="EI47" s="11">
        <f t="shared" si="641"/>
        <v>72034</v>
      </c>
      <c r="EJ47" s="11">
        <f t="shared" ref="EJ47:EK47" si="642">EJ48+EJ60</f>
        <v>71807.09</v>
      </c>
      <c r="EK47" s="11">
        <f t="shared" si="642"/>
        <v>73400</v>
      </c>
      <c r="EL47" s="11">
        <f t="shared" ref="EL47:ET47" si="643">EL48+EL60</f>
        <v>75150</v>
      </c>
      <c r="EM47" s="11">
        <f t="shared" si="643"/>
        <v>75193.67</v>
      </c>
      <c r="EN47" s="11">
        <f t="shared" ref="EN47" si="644">EN48+EN60</f>
        <v>79200</v>
      </c>
      <c r="EO47" s="11">
        <f t="shared" si="643"/>
        <v>79200</v>
      </c>
      <c r="EP47" s="11">
        <f t="shared" si="643"/>
        <v>60517.240000000005</v>
      </c>
      <c r="EQ47" s="11">
        <f t="shared" ref="EQ47" si="645">EQ48+EQ60</f>
        <v>62000</v>
      </c>
      <c r="ER47" s="11">
        <f t="shared" si="643"/>
        <v>59100</v>
      </c>
      <c r="ES47" s="11">
        <f t="shared" si="643"/>
        <v>39877.589999999997</v>
      </c>
      <c r="ET47" s="11">
        <f t="shared" si="643"/>
        <v>58400</v>
      </c>
      <c r="EU47" s="11">
        <f t="shared" ref="EU47:EW47" si="646">EU48+EU60</f>
        <v>58050</v>
      </c>
      <c r="EV47" s="11">
        <f t="shared" si="646"/>
        <v>71460</v>
      </c>
      <c r="EW47" s="11">
        <f t="shared" si="646"/>
        <v>753167.75</v>
      </c>
      <c r="EX47" s="11">
        <f t="shared" si="639"/>
        <v>1478276.85</v>
      </c>
      <c r="EY47" s="11">
        <f t="shared" si="639"/>
        <v>1682352.4</v>
      </c>
      <c r="EZ47" s="11">
        <f t="shared" ref="EZ47" si="647">EZ48+EZ60</f>
        <v>221749</v>
      </c>
      <c r="FA47" s="11">
        <f t="shared" si="639"/>
        <v>254553.66</v>
      </c>
      <c r="FB47" s="11">
        <f t="shared" si="595"/>
        <v>241190.53</v>
      </c>
      <c r="FC47" s="11">
        <f>FC48+FC60</f>
        <v>158400</v>
      </c>
      <c r="FD47" s="11">
        <f>FD48+FD60</f>
        <v>198509.81</v>
      </c>
      <c r="FE47" s="11">
        <f t="shared" ref="FE47:GE47" si="648">FE48+FE60</f>
        <v>198509.8</v>
      </c>
      <c r="FF47" s="11">
        <f t="shared" ref="FF47" si="649">FF48+FF60</f>
        <v>178200</v>
      </c>
      <c r="FG47" s="11">
        <f t="shared" si="648"/>
        <v>202519.94</v>
      </c>
      <c r="FH47" s="11">
        <f>FH48+FH60</f>
        <v>187226.29</v>
      </c>
      <c r="FI47" s="11">
        <f t="shared" ref="FI47" si="650">FI48+FI60</f>
        <v>179300</v>
      </c>
      <c r="FJ47" s="11">
        <f t="shared" ref="FJ47:FO47" si="651">FJ48+FJ60</f>
        <v>179300</v>
      </c>
      <c r="FK47" s="11">
        <f>FK48+FK60</f>
        <v>163120.62</v>
      </c>
      <c r="FL47" s="11">
        <f t="shared" ref="FL47:FM47" si="652">FL48+FL60</f>
        <v>165000</v>
      </c>
      <c r="FM47" s="11">
        <f t="shared" si="652"/>
        <v>157375</v>
      </c>
      <c r="FN47" s="11">
        <f t="shared" si="651"/>
        <v>157227.62</v>
      </c>
      <c r="FO47" s="11">
        <f t="shared" si="651"/>
        <v>160600</v>
      </c>
      <c r="FP47" s="11">
        <f t="shared" ref="FP47:FX47" si="653">FP48+FP60</f>
        <v>164460</v>
      </c>
      <c r="FQ47" s="11">
        <f t="shared" si="653"/>
        <v>164656.03999999998</v>
      </c>
      <c r="FR47" s="11">
        <f t="shared" ref="FR47" si="654">FR48+FR60</f>
        <v>173750</v>
      </c>
      <c r="FS47" s="11">
        <f t="shared" si="653"/>
        <v>173750</v>
      </c>
      <c r="FT47" s="11">
        <f t="shared" si="653"/>
        <v>165395.32999999999</v>
      </c>
      <c r="FU47" s="11">
        <f t="shared" ref="FU47" si="655">FU48+FU60</f>
        <v>193750</v>
      </c>
      <c r="FV47" s="11">
        <f t="shared" si="653"/>
        <v>184700</v>
      </c>
      <c r="FW47" s="11">
        <f t="shared" si="653"/>
        <v>124617.48999999999</v>
      </c>
      <c r="FX47" s="11">
        <f t="shared" si="653"/>
        <v>182500</v>
      </c>
      <c r="FY47" s="11">
        <f t="shared" ref="FY47:GA47" si="656">FY48+FY60</f>
        <v>181500</v>
      </c>
      <c r="FZ47" s="11">
        <f t="shared" si="656"/>
        <v>189600</v>
      </c>
      <c r="GA47" s="11">
        <f t="shared" si="656"/>
        <v>0</v>
      </c>
      <c r="GB47" s="11">
        <f t="shared" si="648"/>
        <v>543849.48</v>
      </c>
      <c r="GC47" s="11">
        <f t="shared" si="648"/>
        <v>548068.82999999996</v>
      </c>
      <c r="GD47" s="11">
        <f t="shared" ref="GD47" si="657">GD48+GD60</f>
        <v>226660</v>
      </c>
      <c r="GE47" s="11">
        <f t="shared" si="648"/>
        <v>269660</v>
      </c>
      <c r="GF47" s="11">
        <f t="shared" si="595"/>
        <v>148434.46000000002</v>
      </c>
      <c r="GG47" s="11">
        <f>GG48+GG60</f>
        <v>74266</v>
      </c>
      <c r="GH47" s="11">
        <f>GH48+GH60</f>
        <v>104211.01</v>
      </c>
      <c r="GI47" s="11">
        <f t="shared" ref="GI47:GK47" si="658">GI48+GI60</f>
        <v>80902.25</v>
      </c>
      <c r="GJ47" s="11">
        <f t="shared" ref="GJ47" si="659">GJ48+GJ60</f>
        <v>47308</v>
      </c>
      <c r="GK47" s="11">
        <f t="shared" si="658"/>
        <v>47308</v>
      </c>
      <c r="GL47" s="11">
        <f>GL48+GL60</f>
        <v>84003.78</v>
      </c>
      <c r="GM47" s="11">
        <f t="shared" ref="GM47" si="660">GM48+GM60</f>
        <v>54680</v>
      </c>
      <c r="GN47" s="11">
        <f t="shared" ref="GN47:GS47" si="661">GN48+GN60</f>
        <v>57140</v>
      </c>
      <c r="GO47" s="11">
        <f>GO48+GO60</f>
        <v>39530.189999999995</v>
      </c>
      <c r="GP47" s="11">
        <f t="shared" ref="GP47:GQ47" si="662">GP48+GP60</f>
        <v>142493.53999999998</v>
      </c>
      <c r="GQ47" s="11">
        <f t="shared" si="662"/>
        <v>356228</v>
      </c>
      <c r="GR47" s="11">
        <f t="shared" si="661"/>
        <v>69452.19</v>
      </c>
      <c r="GS47" s="11">
        <f t="shared" si="661"/>
        <v>29084</v>
      </c>
      <c r="GT47" s="11">
        <f t="shared" ref="GT47:HM47" si="663">GT48+GT60</f>
        <v>135312</v>
      </c>
      <c r="GU47" s="11">
        <f t="shared" si="663"/>
        <v>57452.01</v>
      </c>
      <c r="GV47" s="11">
        <f t="shared" ref="GV47" si="664">GV48+GV60</f>
        <v>231100</v>
      </c>
      <c r="GW47" s="11">
        <f t="shared" si="663"/>
        <v>231100</v>
      </c>
      <c r="GX47" s="11">
        <f t="shared" si="663"/>
        <v>20521.920000000002</v>
      </c>
      <c r="GY47" s="11">
        <f t="shared" ref="GY47" si="665">GY48+GY60</f>
        <v>11000</v>
      </c>
      <c r="GZ47" s="11">
        <f t="shared" si="663"/>
        <v>42000</v>
      </c>
      <c r="HA47" s="11">
        <f t="shared" si="663"/>
        <v>17394.150000000001</v>
      </c>
      <c r="HB47" s="11">
        <f t="shared" ref="HB47:HD47" si="666">HB48+HB60</f>
        <v>0</v>
      </c>
      <c r="HC47" s="11">
        <f t="shared" si="666"/>
        <v>0</v>
      </c>
      <c r="HD47" s="11">
        <f t="shared" si="666"/>
        <v>0</v>
      </c>
      <c r="HE47" s="11">
        <f t="shared" si="663"/>
        <v>7497690.5300000003</v>
      </c>
      <c r="HF47" s="11">
        <f t="shared" ref="HF47" si="667">HF48+HF60</f>
        <v>7731787.8900000006</v>
      </c>
      <c r="HG47" s="11">
        <f t="shared" si="663"/>
        <v>8160425.790000001</v>
      </c>
      <c r="HH47" s="11">
        <f t="shared" si="663"/>
        <v>5336371</v>
      </c>
      <c r="HI47" s="11">
        <f t="shared" ref="HI47" si="668">HI48+HI60</f>
        <v>6366882.3300000001</v>
      </c>
      <c r="HJ47" s="11">
        <f t="shared" si="663"/>
        <v>5804756.3700000001</v>
      </c>
      <c r="HK47" s="11">
        <f t="shared" si="663"/>
        <v>4113519.21</v>
      </c>
      <c r="HL47" s="11">
        <f t="shared" ref="HL47" si="669">HL48+HL60</f>
        <v>4045232.41</v>
      </c>
      <c r="HM47" s="11">
        <f t="shared" si="663"/>
        <v>3556593.12</v>
      </c>
      <c r="HN47" s="11">
        <f t="shared" ref="HN47:HO47" si="670">HN48+HN60</f>
        <v>2711438</v>
      </c>
      <c r="HO47" s="11">
        <f t="shared" si="670"/>
        <v>4045324.9200000004</v>
      </c>
      <c r="HP47" s="11">
        <f t="shared" ref="HP47:HX47" si="671">HP48+HP60</f>
        <v>2170835.12</v>
      </c>
      <c r="HQ47" s="11">
        <f t="shared" si="671"/>
        <v>4063250</v>
      </c>
      <c r="HR47" s="11">
        <f t="shared" ref="HR47" si="672">HR48+HR60</f>
        <v>4576078.24</v>
      </c>
      <c r="HS47" s="11">
        <f t="shared" si="671"/>
        <v>2652745.7000000002</v>
      </c>
      <c r="HT47" s="11">
        <f t="shared" ref="HT47:HW47" si="673">HT48+HT60</f>
        <v>4836494.7699999996</v>
      </c>
      <c r="HU47" s="11">
        <f t="shared" ref="HU47" si="674">HU48+HU60</f>
        <v>6008665.5599999996</v>
      </c>
      <c r="HV47" s="11">
        <f t="shared" si="673"/>
        <v>4517292.66</v>
      </c>
      <c r="HW47" s="11">
        <f t="shared" si="673"/>
        <v>2179808</v>
      </c>
      <c r="HX47" s="11">
        <f t="shared" si="671"/>
        <v>8357325.7400000002</v>
      </c>
      <c r="HY47" s="11">
        <f t="shared" ref="HY47:IA47" si="675">HY48+HY60</f>
        <v>3835494.94</v>
      </c>
      <c r="HZ47" s="11">
        <f t="shared" ref="HZ47" si="676">HZ48+HZ60</f>
        <v>7317650</v>
      </c>
      <c r="IA47" s="11">
        <f t="shared" si="675"/>
        <v>6684105</v>
      </c>
      <c r="IB47" s="11">
        <f t="shared" ref="IB47:ID47" si="677">IB48+IB60</f>
        <v>5043284.0299999993</v>
      </c>
      <c r="IC47" s="11">
        <f t="shared" ref="IC47" si="678">IC48+IC60</f>
        <v>1870400</v>
      </c>
      <c r="ID47" s="11">
        <f t="shared" si="677"/>
        <v>2803200</v>
      </c>
      <c r="IE47" s="11">
        <f t="shared" ref="IE47:IG47" si="679">IE48+IE60</f>
        <v>2110316.56</v>
      </c>
      <c r="IF47" s="11">
        <f t="shared" ref="IF47:II47" si="680">IF48+IF60</f>
        <v>2512500</v>
      </c>
      <c r="IG47" s="11">
        <f t="shared" si="679"/>
        <v>2707109.74</v>
      </c>
      <c r="IH47" s="11">
        <f t="shared" ref="IH47" si="681">IH48+IH60</f>
        <v>3098838.1399999997</v>
      </c>
      <c r="II47" s="11">
        <f t="shared" si="680"/>
        <v>2110360</v>
      </c>
      <c r="IJ47" s="54"/>
    </row>
    <row r="48" spans="1:244" ht="15" customHeight="1" x14ac:dyDescent="0.25">
      <c r="A48" s="5">
        <v>31</v>
      </c>
      <c r="B48" s="8" t="s">
        <v>88</v>
      </c>
      <c r="C48" s="12">
        <f t="shared" ref="C48:D48" si="682">SUM(C49:C58)</f>
        <v>745563.59</v>
      </c>
      <c r="D48" s="12">
        <f t="shared" si="682"/>
        <v>236063.59</v>
      </c>
      <c r="E48" s="12">
        <f t="shared" ref="E48:K48" si="683">SUM(E49:E58)</f>
        <v>343979.16</v>
      </c>
      <c r="F48" s="12">
        <f t="shared" si="683"/>
        <v>155760</v>
      </c>
      <c r="G48" s="12">
        <f t="shared" ref="G48" si="684">SUM(G49:G58)</f>
        <v>133330.99</v>
      </c>
      <c r="H48" s="12">
        <f t="shared" si="683"/>
        <v>128330.98999999999</v>
      </c>
      <c r="I48" s="12">
        <f t="shared" si="683"/>
        <v>127750</v>
      </c>
      <c r="J48" s="12">
        <f t="shared" ref="J48" si="685">SUM(J49:J58)</f>
        <v>149741.16</v>
      </c>
      <c r="K48" s="12">
        <f t="shared" si="683"/>
        <v>131638.76999999999</v>
      </c>
      <c r="L48" s="12">
        <f t="shared" ref="L48:M48" si="686">SUM(L49:L58)</f>
        <v>142900</v>
      </c>
      <c r="M48" s="12">
        <f t="shared" si="686"/>
        <v>438772.08999999997</v>
      </c>
      <c r="N48" s="12">
        <f>SUM(N49:N58)</f>
        <v>138677</v>
      </c>
      <c r="O48" s="12">
        <f t="shared" ref="O48" si="687">SUM(O49:O58)</f>
        <v>834804</v>
      </c>
      <c r="P48" s="12">
        <f t="shared" ref="P48:S48" si="688">SUM(P49:P58)</f>
        <v>949213.5</v>
      </c>
      <c r="Q48" s="12">
        <f>SUM(Q49:Q58)</f>
        <v>214681.13</v>
      </c>
      <c r="R48" s="12">
        <f t="shared" ref="R48" si="689">SUM(R49:R58)</f>
        <v>369236</v>
      </c>
      <c r="S48" s="12">
        <f t="shared" si="688"/>
        <v>416892.26</v>
      </c>
      <c r="T48" s="12">
        <f>SUM(T49:T59)</f>
        <v>449597.5</v>
      </c>
      <c r="U48" s="12">
        <f t="shared" ref="U48:V48" si="690">SUM(U49:U58)</f>
        <v>285700</v>
      </c>
      <c r="V48" s="12">
        <f t="shared" si="690"/>
        <v>1291870</v>
      </c>
      <c r="W48" s="12">
        <f>SUM(W49:W59)</f>
        <v>1113023.6300000001</v>
      </c>
      <c r="X48" s="12">
        <f t="shared" ref="X48:Y48" si="691">SUM(X49:X58)</f>
        <v>406650</v>
      </c>
      <c r="Y48" s="12">
        <f t="shared" si="691"/>
        <v>872650</v>
      </c>
      <c r="Z48" s="12">
        <f t="shared" ref="Z48:EI48" si="692">SUM(Z49:Z59)</f>
        <v>344170.9</v>
      </c>
      <c r="AA48" s="12">
        <f t="shared" ref="AA48" si="693">SUM(AA49:AA59)</f>
        <v>127500</v>
      </c>
      <c r="AB48" s="12">
        <f t="shared" si="692"/>
        <v>336000</v>
      </c>
      <c r="AC48" s="12">
        <f t="shared" ref="AC48" si="694">SUM(AC49:AC59)</f>
        <v>255144.94</v>
      </c>
      <c r="AD48" s="12">
        <f t="shared" ref="AD48:AE48" si="695">SUM(AD49:AD59)</f>
        <v>153000</v>
      </c>
      <c r="AE48" s="12">
        <f t="shared" si="695"/>
        <v>253000</v>
      </c>
      <c r="AF48" s="12">
        <f t="shared" ref="AF48" si="696">SUM(AF49:AF59)</f>
        <v>163100</v>
      </c>
      <c r="AG48" s="12">
        <f>SUM(AG49:AG59)</f>
        <v>404746.78</v>
      </c>
      <c r="AH48" s="12">
        <f>SUM(AH49:AH59)</f>
        <v>216463.28</v>
      </c>
      <c r="AI48" s="12">
        <f>SUM(AI49:AI59)</f>
        <v>272571.23</v>
      </c>
      <c r="AJ48" s="12">
        <f t="shared" ref="AJ48" si="697">SUM(AJ49:AJ59)</f>
        <v>423340</v>
      </c>
      <c r="AK48" s="12">
        <f>SUM(AK49:AK59)</f>
        <v>436182.82000000007</v>
      </c>
      <c r="AL48" s="12">
        <f>SUM(AL49:AL59)</f>
        <v>435544.66000000003</v>
      </c>
      <c r="AM48" s="12">
        <f t="shared" ref="AM48" si="698">SUM(AM49:AM59)</f>
        <v>409500</v>
      </c>
      <c r="AN48" s="12">
        <f>SUM(AN49:AN59)</f>
        <v>378973.19</v>
      </c>
      <c r="AO48" s="12">
        <f>SUM(AO49:AO59)</f>
        <v>378973.21</v>
      </c>
      <c r="AP48" s="12">
        <f t="shared" ref="AP48" si="699">SUM(AP49:AP59)</f>
        <v>340200</v>
      </c>
      <c r="AQ48" s="12">
        <f>SUM(AQ49:AQ59)</f>
        <v>386628.96</v>
      </c>
      <c r="AR48" s="12">
        <f>SUM(AR49:AR59)</f>
        <v>338491.91000000003</v>
      </c>
      <c r="AS48" s="12">
        <f t="shared" ref="AS48" si="700">SUM(AS49:AS59)</f>
        <v>342300</v>
      </c>
      <c r="AT48" s="12">
        <f>SUM(AT49:AT59)</f>
        <v>342300</v>
      </c>
      <c r="AU48" s="12">
        <f>SUM(AU49:AU59)</f>
        <v>311412.16000000003</v>
      </c>
      <c r="AV48" s="12">
        <f t="shared" ref="AV48" si="701">SUM(AV49:AV59)</f>
        <v>315000</v>
      </c>
      <c r="AW48" s="12">
        <f>SUM(AW49:AW59)</f>
        <v>300444</v>
      </c>
      <c r="AX48" s="12">
        <f>SUM(AX49:AX59)</f>
        <v>300161.81</v>
      </c>
      <c r="AY48" s="12">
        <f t="shared" ref="AY48" si="702">SUM(AY49:AY59)</f>
        <v>306600</v>
      </c>
      <c r="AZ48" s="12">
        <f>SUM(AZ49:AZ59)</f>
        <v>314000</v>
      </c>
      <c r="BA48" s="12">
        <f>SUM(BA49:BA59)</f>
        <v>314343.40999999997</v>
      </c>
      <c r="BB48" s="12">
        <f t="shared" ref="BB48" si="703">SUM(BB49:BB59)</f>
        <v>315700</v>
      </c>
      <c r="BC48" s="12">
        <f>SUM(BC49:BC59)</f>
        <v>315700</v>
      </c>
      <c r="BD48" s="12">
        <f t="shared" si="692"/>
        <v>285433.34999999998</v>
      </c>
      <c r="BE48" s="12">
        <f t="shared" ref="BE48" si="704">SUM(BE49:BE59)</f>
        <v>294500</v>
      </c>
      <c r="BF48" s="12">
        <f t="shared" si="692"/>
        <v>286600</v>
      </c>
      <c r="BG48" s="12">
        <f t="shared" si="692"/>
        <v>189418.58000000002</v>
      </c>
      <c r="BH48" s="12">
        <f t="shared" ref="BH48:BJ48" si="705">SUM(BH49:BH59)</f>
        <v>277400</v>
      </c>
      <c r="BI48" s="12">
        <f t="shared" si="705"/>
        <v>277400</v>
      </c>
      <c r="BJ48" s="12">
        <f t="shared" si="705"/>
        <v>323900</v>
      </c>
      <c r="BK48" s="12">
        <f>SUM(BK49:BK59)</f>
        <v>212492.51</v>
      </c>
      <c r="BL48" s="12">
        <f>SUM(BL49:BL59)</f>
        <v>120122.51</v>
      </c>
      <c r="BM48" s="12">
        <f>SUM(BM49:BM59)</f>
        <v>158622.06</v>
      </c>
      <c r="BN48" s="12">
        <f t="shared" ref="BN48" si="706">SUM(BN49:BN59)</f>
        <v>161272</v>
      </c>
      <c r="BO48" s="12">
        <f>SUM(BO49:BO59)</f>
        <v>165921.76999999999</v>
      </c>
      <c r="BP48" s="12">
        <f>SUM(BP49:BP59)</f>
        <v>165921.76999999999</v>
      </c>
      <c r="BQ48" s="12">
        <f t="shared" ref="BQ48" si="707">SUM(BQ49:BQ59)</f>
        <v>156000</v>
      </c>
      <c r="BR48" s="12">
        <f>SUM(BR49:BR59)</f>
        <v>144370.75</v>
      </c>
      <c r="BS48" s="12">
        <f>SUM(BS49:BS59)</f>
        <v>144370.75</v>
      </c>
      <c r="BT48" s="12">
        <f t="shared" ref="BT48" si="708">SUM(BT49:BT59)</f>
        <v>129600</v>
      </c>
      <c r="BU48" s="12">
        <f>SUM(BU49:BU59)</f>
        <v>147287.21999999997</v>
      </c>
      <c r="BV48" s="12">
        <f>SUM(BV49:BV59)</f>
        <v>128949.29999999999</v>
      </c>
      <c r="BW48" s="12">
        <f t="shared" ref="BW48" si="709">SUM(BW49:BW59)</f>
        <v>130400</v>
      </c>
      <c r="BX48" s="12">
        <f>SUM(BX49:BX59)</f>
        <v>130400</v>
      </c>
      <c r="BY48" s="12">
        <f>SUM(BY49:BY59)</f>
        <v>118633.2</v>
      </c>
      <c r="BZ48" s="12">
        <f t="shared" ref="BZ48" si="710">SUM(BZ49:BZ59)</f>
        <v>120000</v>
      </c>
      <c r="CA48" s="12">
        <f>SUM(CA49:CA59)</f>
        <v>114455</v>
      </c>
      <c r="CB48" s="12">
        <f>SUM(CB49:CB59)</f>
        <v>114347.35999999999</v>
      </c>
      <c r="CC48" s="12">
        <f t="shared" ref="CC48" si="711">SUM(CC49:CC59)</f>
        <v>116800</v>
      </c>
      <c r="CD48" s="12">
        <f>SUM(CD49:CD59)</f>
        <v>119600</v>
      </c>
      <c r="CE48" s="12">
        <f>SUM(CE49:CE59)</f>
        <v>119749.87</v>
      </c>
      <c r="CF48" s="12">
        <f t="shared" ref="CF48" si="712">SUM(CF49:CF59)</f>
        <v>120300</v>
      </c>
      <c r="CG48" s="12">
        <f>SUM(CG49:CG59)</f>
        <v>120300</v>
      </c>
      <c r="CH48" s="12">
        <f t="shared" si="692"/>
        <v>90136.87</v>
      </c>
      <c r="CI48" s="12">
        <f t="shared" ref="CI48" si="713">SUM(CI49:CI59)</f>
        <v>116250</v>
      </c>
      <c r="CJ48" s="12">
        <f t="shared" si="692"/>
        <v>111200</v>
      </c>
      <c r="CK48" s="12">
        <f t="shared" ref="CK48:CL48" si="714">SUM(CK49:CK59)</f>
        <v>74770.5</v>
      </c>
      <c r="CL48" s="12">
        <f t="shared" si="714"/>
        <v>109500</v>
      </c>
      <c r="CM48" s="12">
        <f t="shared" ref="CM48:CO48" si="715">SUM(CM49:CM59)</f>
        <v>109500</v>
      </c>
      <c r="CN48" s="12">
        <f t="shared" si="715"/>
        <v>102700</v>
      </c>
      <c r="CO48" s="12">
        <f t="shared" si="715"/>
        <v>307122.71999999997</v>
      </c>
      <c r="CP48" s="12">
        <f t="shared" si="692"/>
        <v>24500</v>
      </c>
      <c r="CQ48" s="12">
        <f t="shared" si="692"/>
        <v>133396.6</v>
      </c>
      <c r="CR48" s="12">
        <f t="shared" ref="CR48" si="716">SUM(CR49:CR59)</f>
        <v>10080</v>
      </c>
      <c r="CS48" s="12">
        <f t="shared" si="692"/>
        <v>46605.03</v>
      </c>
      <c r="CT48" s="12">
        <f t="shared" si="692"/>
        <v>100192.14</v>
      </c>
      <c r="CU48" s="12">
        <f t="shared" ref="CU48" si="717">SUM(CU49:CU59)</f>
        <v>144861.70000000001</v>
      </c>
      <c r="CV48" s="12">
        <f t="shared" si="692"/>
        <v>62504.259999999995</v>
      </c>
      <c r="CW48" s="12">
        <f t="shared" si="692"/>
        <v>83245.2</v>
      </c>
      <c r="CX48" s="12">
        <f t="shared" ref="CX48" si="718">SUM(CX49:CX59)</f>
        <v>82712</v>
      </c>
      <c r="CY48" s="12">
        <f t="shared" si="692"/>
        <v>310728.45</v>
      </c>
      <c r="CZ48" s="12">
        <f t="shared" si="692"/>
        <v>45085.770000000004</v>
      </c>
      <c r="DA48" s="12">
        <f t="shared" ref="DA48" si="719">SUM(DA49:DA59)</f>
        <v>144605</v>
      </c>
      <c r="DB48" s="12">
        <f t="shared" si="692"/>
        <v>144605</v>
      </c>
      <c r="DC48" s="12">
        <f t="shared" si="692"/>
        <v>157214.97999999998</v>
      </c>
      <c r="DD48" s="12">
        <f t="shared" ref="DD48" si="720">SUM(DD49:DD59)</f>
        <v>312287</v>
      </c>
      <c r="DE48" s="12">
        <f t="shared" si="692"/>
        <v>1072164.29</v>
      </c>
      <c r="DF48" s="12">
        <f t="shared" si="692"/>
        <v>388586.82</v>
      </c>
      <c r="DG48" s="12">
        <f t="shared" ref="DG48" si="721">SUM(DG49:DG59)</f>
        <v>7300</v>
      </c>
      <c r="DH48" s="12">
        <f t="shared" si="692"/>
        <v>278496.56</v>
      </c>
      <c r="DI48" s="12">
        <f t="shared" si="692"/>
        <v>269100.93</v>
      </c>
      <c r="DJ48" s="12">
        <f t="shared" ref="DJ48" si="722">SUM(DJ49:DJ59)</f>
        <v>200950</v>
      </c>
      <c r="DK48" s="12">
        <f t="shared" si="692"/>
        <v>220950</v>
      </c>
      <c r="DL48" s="12">
        <f t="shared" si="692"/>
        <v>355333.70999999996</v>
      </c>
      <c r="DM48" s="12">
        <f t="shared" ref="DM48" si="723">SUM(DM49:DM59)</f>
        <v>189400</v>
      </c>
      <c r="DN48" s="12">
        <f t="shared" si="692"/>
        <v>463600</v>
      </c>
      <c r="DO48" s="12">
        <f t="shared" si="692"/>
        <v>325801.40000000002</v>
      </c>
      <c r="DP48" s="12">
        <f t="shared" si="692"/>
        <v>59200</v>
      </c>
      <c r="DQ48" s="12">
        <f t="shared" ref="DQ48:DS48" si="724">SUM(DQ49:DQ59)</f>
        <v>144200</v>
      </c>
      <c r="DR48" s="12">
        <f t="shared" si="724"/>
        <v>403600</v>
      </c>
      <c r="DS48" s="12">
        <f t="shared" si="724"/>
        <v>94597.18</v>
      </c>
      <c r="DT48" s="12">
        <f t="shared" si="692"/>
        <v>52227.18</v>
      </c>
      <c r="DU48" s="12">
        <f t="shared" si="692"/>
        <v>68966.12</v>
      </c>
      <c r="DV48" s="12">
        <f t="shared" ref="DV48" si="725">SUM(DV49:DV59)</f>
        <v>100795</v>
      </c>
      <c r="DW48" s="12">
        <f t="shared" si="692"/>
        <v>103853.06</v>
      </c>
      <c r="DX48" s="12">
        <f t="shared" si="692"/>
        <v>103701.11</v>
      </c>
      <c r="DY48" s="12">
        <f t="shared" ref="DY48" si="726">SUM(DY49:DY59)</f>
        <v>72000</v>
      </c>
      <c r="DZ48" s="12">
        <f t="shared" si="692"/>
        <v>90231.72</v>
      </c>
      <c r="EA48" s="12">
        <f t="shared" si="692"/>
        <v>90231.72</v>
      </c>
      <c r="EB48" s="12">
        <f t="shared" ref="EB48" si="727">SUM(EB49:EB59)</f>
        <v>81000</v>
      </c>
      <c r="EC48" s="12">
        <f t="shared" si="692"/>
        <v>92054.52</v>
      </c>
      <c r="ED48" s="12">
        <f t="shared" si="692"/>
        <v>80593.320000000007</v>
      </c>
      <c r="EE48" s="12">
        <f t="shared" ref="EE48" si="728">SUM(EE49:EE59)</f>
        <v>81500</v>
      </c>
      <c r="EF48" s="12">
        <f t="shared" si="692"/>
        <v>81500</v>
      </c>
      <c r="EG48" s="12">
        <f t="shared" si="692"/>
        <v>74145.760000000009</v>
      </c>
      <c r="EH48" s="12">
        <f t="shared" ref="EH48" si="729">SUM(EH49:EH59)</f>
        <v>75000</v>
      </c>
      <c r="EI48" s="12">
        <f t="shared" si="692"/>
        <v>71534</v>
      </c>
      <c r="EJ48" s="12">
        <f t="shared" ref="EJ48:GX48" si="730">SUM(EJ49:EJ59)</f>
        <v>71467.09</v>
      </c>
      <c r="EK48" s="12">
        <f t="shared" ref="EK48" si="731">SUM(EK49:EK59)</f>
        <v>73000</v>
      </c>
      <c r="EL48" s="12">
        <f t="shared" si="730"/>
        <v>74800</v>
      </c>
      <c r="EM48" s="12">
        <f t="shared" si="730"/>
        <v>74843.67</v>
      </c>
      <c r="EN48" s="12">
        <f t="shared" ref="EN48" si="732">SUM(EN49:EN59)</f>
        <v>78900</v>
      </c>
      <c r="EO48" s="12">
        <f t="shared" si="730"/>
        <v>78900</v>
      </c>
      <c r="EP48" s="12">
        <f t="shared" si="730"/>
        <v>60091.240000000005</v>
      </c>
      <c r="EQ48" s="12">
        <f t="shared" ref="EQ48" si="733">SUM(EQ49:EQ59)</f>
        <v>62000</v>
      </c>
      <c r="ER48" s="12">
        <f t="shared" si="730"/>
        <v>59100</v>
      </c>
      <c r="ES48" s="12">
        <f t="shared" si="730"/>
        <v>39877.589999999997</v>
      </c>
      <c r="ET48" s="12">
        <f t="shared" si="730"/>
        <v>58400</v>
      </c>
      <c r="EU48" s="12">
        <f t="shared" ref="EU48:EW48" si="734">SUM(EU49:EU59)</f>
        <v>58050</v>
      </c>
      <c r="EV48" s="12">
        <f t="shared" si="734"/>
        <v>71100</v>
      </c>
      <c r="EW48" s="12">
        <f t="shared" si="734"/>
        <v>753167.75</v>
      </c>
      <c r="EX48" s="12">
        <f t="shared" si="730"/>
        <v>1478276.85</v>
      </c>
      <c r="EY48" s="12">
        <f t="shared" si="730"/>
        <v>1682352.4</v>
      </c>
      <c r="EZ48" s="12">
        <f t="shared" ref="EZ48" si="735">SUM(EZ49:EZ59)</f>
        <v>221749</v>
      </c>
      <c r="FA48" s="12">
        <f t="shared" si="730"/>
        <v>254553.66</v>
      </c>
      <c r="FB48" s="12">
        <f t="shared" si="730"/>
        <v>241180.93</v>
      </c>
      <c r="FC48" s="12">
        <f t="shared" ref="FC48" si="736">SUM(FC49:FC59)</f>
        <v>158400</v>
      </c>
      <c r="FD48" s="12">
        <f t="shared" si="730"/>
        <v>198509.81</v>
      </c>
      <c r="FE48" s="12">
        <f t="shared" si="730"/>
        <v>198509.8</v>
      </c>
      <c r="FF48" s="12">
        <f t="shared" ref="FF48" si="737">SUM(FF49:FF59)</f>
        <v>178200</v>
      </c>
      <c r="FG48" s="12">
        <f t="shared" si="730"/>
        <v>202519.94</v>
      </c>
      <c r="FH48" s="12">
        <f t="shared" si="730"/>
        <v>187226.29</v>
      </c>
      <c r="FI48" s="12">
        <f t="shared" ref="FI48" si="738">SUM(FI49:FI59)</f>
        <v>179300</v>
      </c>
      <c r="FJ48" s="12">
        <f t="shared" si="730"/>
        <v>179300</v>
      </c>
      <c r="FK48" s="12">
        <f t="shared" si="730"/>
        <v>163120.62</v>
      </c>
      <c r="FL48" s="12">
        <f t="shared" ref="FL48" si="739">SUM(FL49:FL59)</f>
        <v>165000</v>
      </c>
      <c r="FM48" s="12">
        <f t="shared" si="730"/>
        <v>157375</v>
      </c>
      <c r="FN48" s="12">
        <f t="shared" si="730"/>
        <v>157227.62</v>
      </c>
      <c r="FO48" s="12">
        <f t="shared" ref="FO48" si="740">SUM(FO49:FO59)</f>
        <v>160600</v>
      </c>
      <c r="FP48" s="12">
        <f t="shared" si="730"/>
        <v>164460</v>
      </c>
      <c r="FQ48" s="12">
        <f t="shared" si="730"/>
        <v>164656.03999999998</v>
      </c>
      <c r="FR48" s="12">
        <f t="shared" ref="FR48" si="741">SUM(FR49:FR59)</f>
        <v>173750</v>
      </c>
      <c r="FS48" s="12">
        <f t="shared" si="730"/>
        <v>173750</v>
      </c>
      <c r="FT48" s="12">
        <f t="shared" si="730"/>
        <v>165250.93</v>
      </c>
      <c r="FU48" s="12">
        <f t="shared" ref="FU48" si="742">SUM(FU49:FU59)</f>
        <v>193750</v>
      </c>
      <c r="FV48" s="12">
        <f t="shared" si="730"/>
        <v>184700</v>
      </c>
      <c r="FW48" s="12">
        <f t="shared" ref="FW48:FX48" si="743">SUM(FW49:FW59)</f>
        <v>124617.48999999999</v>
      </c>
      <c r="FX48" s="12">
        <f t="shared" si="743"/>
        <v>182500</v>
      </c>
      <c r="FY48" s="12">
        <f t="shared" ref="FY48:GA48" si="744">SUM(FY49:FY59)</f>
        <v>181500</v>
      </c>
      <c r="FZ48" s="12">
        <f t="shared" si="744"/>
        <v>189600</v>
      </c>
      <c r="GA48" s="12">
        <f t="shared" si="744"/>
        <v>0</v>
      </c>
      <c r="GB48" s="12">
        <f t="shared" si="730"/>
        <v>40000</v>
      </c>
      <c r="GC48" s="12">
        <f t="shared" si="730"/>
        <v>26918.080000000002</v>
      </c>
      <c r="GD48" s="12">
        <f t="shared" ref="GD48" si="745">SUM(GD49:GD59)</f>
        <v>0</v>
      </c>
      <c r="GE48" s="12">
        <f t="shared" si="730"/>
        <v>23000</v>
      </c>
      <c r="GF48" s="12">
        <f t="shared" si="730"/>
        <v>22619.39</v>
      </c>
      <c r="GG48" s="12">
        <f t="shared" ref="GG48" si="746">SUM(GG49:GG59)</f>
        <v>13666</v>
      </c>
      <c r="GH48" s="12">
        <f t="shared" si="730"/>
        <v>11.01</v>
      </c>
      <c r="GI48" s="12">
        <f t="shared" si="730"/>
        <v>11.01</v>
      </c>
      <c r="GJ48" s="12">
        <f t="shared" ref="GJ48" si="747">SUM(GJ49:GJ59)</f>
        <v>0</v>
      </c>
      <c r="GK48" s="12">
        <f t="shared" si="730"/>
        <v>0</v>
      </c>
      <c r="GL48" s="12">
        <f t="shared" si="730"/>
        <v>400</v>
      </c>
      <c r="GM48" s="12">
        <f t="shared" ref="GM48" si="748">SUM(GM49:GM59)</f>
        <v>0</v>
      </c>
      <c r="GN48" s="12">
        <f t="shared" si="730"/>
        <v>0</v>
      </c>
      <c r="GO48" s="12">
        <f t="shared" si="730"/>
        <v>28.29</v>
      </c>
      <c r="GP48" s="12">
        <f t="shared" ref="GP48" si="749">SUM(GP49:GP59)</f>
        <v>0</v>
      </c>
      <c r="GQ48" s="12">
        <f t="shared" si="730"/>
        <v>0</v>
      </c>
      <c r="GR48" s="12">
        <f t="shared" si="730"/>
        <v>0</v>
      </c>
      <c r="GS48" s="12">
        <f t="shared" ref="GS48" si="750">SUM(GS49:GS59)</f>
        <v>0</v>
      </c>
      <c r="GT48" s="12">
        <f t="shared" si="730"/>
        <v>312</v>
      </c>
      <c r="GU48" s="12">
        <f t="shared" si="730"/>
        <v>312</v>
      </c>
      <c r="GV48" s="12">
        <f t="shared" ref="GV48" si="751">SUM(GV49:GV59)</f>
        <v>0</v>
      </c>
      <c r="GW48" s="12">
        <f t="shared" si="730"/>
        <v>0</v>
      </c>
      <c r="GX48" s="12">
        <f t="shared" si="730"/>
        <v>78.540000000000006</v>
      </c>
      <c r="GY48" s="12">
        <f>SUM(GY49:GY59)</f>
        <v>0</v>
      </c>
      <c r="GZ48" s="12">
        <f>SUM(GZ49:GZ59)</f>
        <v>0</v>
      </c>
      <c r="HA48" s="12">
        <f t="shared" ref="HA48" si="752">SUM(HA49:HA59)</f>
        <v>0</v>
      </c>
      <c r="HB48" s="12">
        <f>SUM(HB49:HB59)</f>
        <v>0</v>
      </c>
      <c r="HC48" s="12">
        <f>SUM(HC49:HC59)</f>
        <v>0</v>
      </c>
      <c r="HD48" s="12">
        <f t="shared" ref="HD48" si="753">SUM(HD49:HD59)</f>
        <v>0</v>
      </c>
      <c r="HE48" s="12">
        <f t="shared" ref="HE48:HM48" si="754">SUM(HE49:HE58)</f>
        <v>2517690.5300000003</v>
      </c>
      <c r="HF48" s="12">
        <f t="shared" ref="HF48" si="755">SUM(HF49:HF58)</f>
        <v>2167653.41</v>
      </c>
      <c r="HG48" s="12">
        <f t="shared" si="754"/>
        <v>2686805.65</v>
      </c>
      <c r="HH48" s="12">
        <f t="shared" si="754"/>
        <v>1072996</v>
      </c>
      <c r="HI48" s="12">
        <f t="shared" ref="HI48" si="756">SUM(HI49:HI58)</f>
        <v>1163447.33</v>
      </c>
      <c r="HJ48" s="12">
        <f t="shared" si="754"/>
        <v>1197490.99</v>
      </c>
      <c r="HK48" s="12">
        <f t="shared" si="754"/>
        <v>1082177.7</v>
      </c>
      <c r="HL48" s="12">
        <f t="shared" ref="HL48" si="757">SUM(HL49:HL58)</f>
        <v>1024341.9000000001</v>
      </c>
      <c r="HM48" s="12">
        <f t="shared" si="754"/>
        <v>1026980.4600000002</v>
      </c>
      <c r="HN48" s="12">
        <f t="shared" ref="HN48:HO48" si="758">SUM(HN49:HN58)</f>
        <v>954612</v>
      </c>
      <c r="HO48" s="12">
        <f t="shared" si="758"/>
        <v>1577991.1800000002</v>
      </c>
      <c r="HP48" s="12">
        <f t="shared" ref="HP48:HX48" si="759">SUM(HP49:HP58)</f>
        <v>919423.58999999985</v>
      </c>
      <c r="HQ48" s="12">
        <f t="shared" si="759"/>
        <v>1712909</v>
      </c>
      <c r="HR48" s="12">
        <f t="shared" ref="HR48" si="760">SUM(HR49:HR58)</f>
        <v>1827318.5</v>
      </c>
      <c r="HS48" s="12">
        <f t="shared" si="759"/>
        <v>1039236.1399999999</v>
      </c>
      <c r="HT48" s="12">
        <f t="shared" ref="HT48:HU48" si="761">SUM(HT49:HT58)</f>
        <v>1356523</v>
      </c>
      <c r="HU48" s="12">
        <f t="shared" si="761"/>
        <v>2132864.5499999998</v>
      </c>
      <c r="HV48" s="12">
        <f>SUM(HV49:HV59)</f>
        <v>1481388.2</v>
      </c>
      <c r="HW48" s="12">
        <f t="shared" ref="HW48" si="762">SUM(HW49:HW58)</f>
        <v>950000</v>
      </c>
      <c r="HX48" s="12">
        <f t="shared" si="759"/>
        <v>2243538.56</v>
      </c>
      <c r="HY48" s="12">
        <f t="shared" ref="HY48:IA48" si="763">SUM(HY49:HY58)</f>
        <v>2056029.55</v>
      </c>
      <c r="HZ48" s="12">
        <f t="shared" ref="HZ48" si="764">SUM(HZ49:HZ58)</f>
        <v>1296250</v>
      </c>
      <c r="IA48" s="12">
        <f t="shared" si="763"/>
        <v>1782250</v>
      </c>
      <c r="IB48" s="12">
        <f t="shared" ref="IB48:IG48" si="765">SUM(IB49:IB59)</f>
        <v>1300495.54</v>
      </c>
      <c r="IC48" s="12">
        <f t="shared" si="765"/>
        <v>983400</v>
      </c>
      <c r="ID48" s="12">
        <f t="shared" si="765"/>
        <v>1441200</v>
      </c>
      <c r="IE48" s="12">
        <f t="shared" si="765"/>
        <v>1009630.5</v>
      </c>
      <c r="IF48" s="12">
        <f t="shared" si="765"/>
        <v>840000</v>
      </c>
      <c r="IG48" s="12">
        <f t="shared" si="765"/>
        <v>1023650</v>
      </c>
      <c r="IH48" s="12">
        <f t="shared" ref="IH48" si="766">SUM(IH49:IH59)</f>
        <v>1424012.65</v>
      </c>
      <c r="II48" s="12">
        <f t="shared" ref="II48" si="767">SUM(II49:II59)</f>
        <v>1254000</v>
      </c>
      <c r="IJ48" s="54"/>
    </row>
    <row r="49" spans="1:244" x14ac:dyDescent="0.25">
      <c r="A49" s="5">
        <v>3101</v>
      </c>
      <c r="B49" s="9" t="s">
        <v>357</v>
      </c>
      <c r="C49" s="13">
        <v>26113.59</v>
      </c>
      <c r="D49" s="13">
        <v>26113.59</v>
      </c>
      <c r="E49" s="13">
        <v>34483.050000000003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198463.28</v>
      </c>
      <c r="AH49" s="13">
        <v>198463.28</v>
      </c>
      <c r="AI49" s="13">
        <v>262071.23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120122.51</v>
      </c>
      <c r="BL49" s="13">
        <v>120122.51</v>
      </c>
      <c r="BM49" s="13">
        <v>158622.06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205222.72</v>
      </c>
      <c r="CP49" s="13">
        <v>8000</v>
      </c>
      <c r="CQ49" s="13">
        <v>6896.6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52227.18</v>
      </c>
      <c r="DT49" s="13">
        <v>52227.18</v>
      </c>
      <c r="DU49" s="13">
        <v>68966.12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120122.51</v>
      </c>
      <c r="EX49" s="13">
        <v>120122.51</v>
      </c>
      <c r="EY49" s="13">
        <v>158622.06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f t="shared" ref="HE49:HE59" si="768">C49+BK49+AG49+CO49+DS49+EW49+GA49</f>
        <v>722271.79</v>
      </c>
      <c r="HF49" s="13">
        <f t="shared" ref="HF49:HF59" si="769">D49+BL49+AH49+CP49+DT49+EX49+GB49</f>
        <v>525049.06999999995</v>
      </c>
      <c r="HG49" s="13">
        <f t="shared" ref="HG49:HG59" si="770">E49+BM49+AI49+CQ49+DU49+EY49+GC49</f>
        <v>689661.11999999988</v>
      </c>
      <c r="HH49" s="13">
        <f t="shared" ref="HH49:HH59" si="771">F49+BN49+AJ49+CR49+DV49+EZ49+GD49</f>
        <v>0</v>
      </c>
      <c r="HI49" s="13">
        <f t="shared" ref="HI49:HI59" si="772">G49+BO49+AK49+CS49+DW49+FA49+GE49</f>
        <v>0</v>
      </c>
      <c r="HJ49" s="13">
        <f t="shared" ref="HJ49:HJ59" si="773">H49+BP49+AL49+CT49+DX49+FB49+GF49</f>
        <v>0</v>
      </c>
      <c r="HK49" s="13">
        <f t="shared" ref="HK49:HK59" si="774">I49+BQ49+AM49+CU49+DY49+FC49+GG49</f>
        <v>0</v>
      </c>
      <c r="HL49" s="13">
        <f t="shared" ref="HL49:HL59" si="775">J49+BR49+AN49+CV49+DZ49+FD49+GH49</f>
        <v>0</v>
      </c>
      <c r="HM49" s="13">
        <f t="shared" ref="HM49:HM59" si="776">K49+BS49+AO49+CW49+EA49+FE49+GI49</f>
        <v>0</v>
      </c>
      <c r="HN49" s="13">
        <f t="shared" ref="HN49:HN59" si="777">L49+BT49+AP49+CX49+EB49+FF49+GJ49</f>
        <v>0</v>
      </c>
      <c r="HO49" s="13">
        <f t="shared" ref="HO49:HO59" si="778">M49+BU49+AQ49+CY49+EC49+FG49+GK49</f>
        <v>0</v>
      </c>
      <c r="HP49" s="13">
        <f t="shared" ref="HP49:HP59" si="779">N49+BV49+AR49+CZ49+ED49+FH49+GL49</f>
        <v>0</v>
      </c>
      <c r="HQ49" s="13">
        <f t="shared" ref="HQ49:HQ59" si="780">O49+BW49+AS49+DA49+EE49+FI49+GM49</f>
        <v>0</v>
      </c>
      <c r="HR49" s="13">
        <f t="shared" ref="HR49:HR59" si="781">P49+BX49+AT49+DB49+EF49+FJ49+GN49</f>
        <v>0</v>
      </c>
      <c r="HS49" s="13">
        <f t="shared" ref="HS49:HS59" si="782">Q49+BY49+AU49+DC49+EG49+FK49+GO49</f>
        <v>0</v>
      </c>
      <c r="HT49" s="13">
        <f t="shared" ref="HT49:HT59" si="783">R49+BZ49+AV49+DD49+EH49+FL49+GP49</f>
        <v>0</v>
      </c>
      <c r="HU49" s="13">
        <f t="shared" ref="HU49:HU59" si="784">S49+CA49+AW49+DE49+EI49+FM49+GQ49</f>
        <v>0</v>
      </c>
      <c r="HV49" s="13">
        <f t="shared" ref="HV49:HV59" si="785">T49+CB49+AX49+DF49+EJ49+FN49+GR49</f>
        <v>0</v>
      </c>
      <c r="HW49" s="13">
        <f t="shared" ref="HW49:HW59" si="786">U49+CC49+AY49+DG49+EK49+FO49+GS49</f>
        <v>0</v>
      </c>
      <c r="HX49" s="13">
        <f t="shared" ref="HX49:HX59" si="787">V49+CD49+AZ49+DH49+EL49+FP49+GT49</f>
        <v>0</v>
      </c>
      <c r="HY49" s="13">
        <f t="shared" ref="HY49:HY59" si="788">W49+CE49+BA49+DI49+EM49+FQ49+GU49</f>
        <v>0</v>
      </c>
      <c r="HZ49" s="13">
        <f t="shared" ref="HZ49:HZ59" si="789">X49+CF49+BB49+DJ49+EN49+FR49+GV49</f>
        <v>0</v>
      </c>
      <c r="IA49" s="13">
        <f t="shared" ref="IA49:IA59" si="790">Y49+CG49+BC49+DK49+EO49+FS49+GW49</f>
        <v>0</v>
      </c>
      <c r="IB49" s="13">
        <f t="shared" ref="IB49:IB59" si="791">Z49+BD49+CH49+DL49+EP49+FT49+GX49</f>
        <v>0</v>
      </c>
      <c r="IC49" s="13">
        <f t="shared" ref="IC49:IC59" si="792">AA49+BE49+CI49+DM49+EQ49+FU49+GY49</f>
        <v>0</v>
      </c>
      <c r="ID49" s="13">
        <f t="shared" ref="ID49:ID59" si="793">AB49+BF49+CJ49+DN49+ER49+FV49+GZ49</f>
        <v>0</v>
      </c>
      <c r="IE49" s="13">
        <f t="shared" ref="IE49:IE59" si="794">AC49+BG49+CK49+DO49+ES49+FW49+HA49</f>
        <v>0</v>
      </c>
      <c r="IF49" s="13">
        <f t="shared" ref="IF49:IF59" si="795">AD49+BH49+CL49+DP49+ET49+FX49+HB49</f>
        <v>0</v>
      </c>
      <c r="IG49" s="13">
        <f t="shared" ref="IG49:IH59" si="796">AE49+BI49+CM49+DQ49+EU49+FY49+HC49</f>
        <v>0</v>
      </c>
      <c r="IH49" s="13">
        <f t="shared" si="796"/>
        <v>0</v>
      </c>
      <c r="II49" s="13">
        <f>AF49+BJ49+CN49+DR49+EV49+FZ49+HD49</f>
        <v>0</v>
      </c>
      <c r="IJ49" s="54"/>
    </row>
    <row r="50" spans="1:244" ht="30" x14ac:dyDescent="0.25">
      <c r="A50" s="5">
        <v>3103</v>
      </c>
      <c r="B50" s="9" t="s">
        <v>31</v>
      </c>
      <c r="C50" s="13">
        <v>0</v>
      </c>
      <c r="D50" s="13">
        <v>187450</v>
      </c>
      <c r="E50" s="13">
        <v>227752.11</v>
      </c>
      <c r="F50" s="13">
        <v>30000</v>
      </c>
      <c r="G50" s="13">
        <v>0</v>
      </c>
      <c r="H50" s="13">
        <v>0</v>
      </c>
      <c r="I50" s="13">
        <v>0</v>
      </c>
      <c r="J50" s="13">
        <v>60000</v>
      </c>
      <c r="K50" s="13">
        <v>24699.67</v>
      </c>
      <c r="L50" s="13">
        <v>30000</v>
      </c>
      <c r="M50" s="13">
        <v>30000</v>
      </c>
      <c r="N50" s="13">
        <v>48945.06</v>
      </c>
      <c r="O50" s="13">
        <v>262082</v>
      </c>
      <c r="P50" s="13">
        <v>262082</v>
      </c>
      <c r="Q50" s="13">
        <v>57253.760000000002</v>
      </c>
      <c r="R50" s="13">
        <v>20000</v>
      </c>
      <c r="S50" s="13">
        <v>78335</v>
      </c>
      <c r="T50" s="13">
        <v>75650.61</v>
      </c>
      <c r="U50" s="13">
        <v>70000</v>
      </c>
      <c r="V50" s="13">
        <v>71890</v>
      </c>
      <c r="W50" s="13">
        <v>14032.9</v>
      </c>
      <c r="X50" s="13">
        <v>15000</v>
      </c>
      <c r="Y50" s="13">
        <v>15000</v>
      </c>
      <c r="Z50" s="13">
        <v>39370.28</v>
      </c>
      <c r="AA50" s="13">
        <v>45000</v>
      </c>
      <c r="AB50" s="13">
        <v>45000</v>
      </c>
      <c r="AC50" s="13">
        <v>34100</v>
      </c>
      <c r="AD50" s="13">
        <v>30000</v>
      </c>
      <c r="AE50" s="13">
        <v>30000</v>
      </c>
      <c r="AF50" s="13">
        <v>62000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40000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9600</v>
      </c>
      <c r="DA50" s="13">
        <v>0</v>
      </c>
      <c r="DB50" s="13">
        <v>0</v>
      </c>
      <c r="DC50" s="13">
        <v>20283.599999999999</v>
      </c>
      <c r="DD50" s="13">
        <v>50000</v>
      </c>
      <c r="DE50" s="13">
        <v>50000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400</v>
      </c>
      <c r="GM50" s="13">
        <v>0</v>
      </c>
      <c r="GN50" s="13">
        <v>0</v>
      </c>
      <c r="GO50" s="13">
        <v>28.29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f t="shared" si="768"/>
        <v>40000</v>
      </c>
      <c r="HF50" s="13">
        <f t="shared" si="769"/>
        <v>187450</v>
      </c>
      <c r="HG50" s="13">
        <f t="shared" si="770"/>
        <v>227752.11</v>
      </c>
      <c r="HH50" s="13">
        <f t="shared" si="771"/>
        <v>30000</v>
      </c>
      <c r="HI50" s="13">
        <f t="shared" si="772"/>
        <v>0</v>
      </c>
      <c r="HJ50" s="13">
        <f t="shared" si="773"/>
        <v>0</v>
      </c>
      <c r="HK50" s="13">
        <f t="shared" si="774"/>
        <v>0</v>
      </c>
      <c r="HL50" s="13">
        <f t="shared" si="775"/>
        <v>60000</v>
      </c>
      <c r="HM50" s="13">
        <f t="shared" si="776"/>
        <v>24699.67</v>
      </c>
      <c r="HN50" s="13">
        <f t="shared" si="777"/>
        <v>30000</v>
      </c>
      <c r="HO50" s="13">
        <f t="shared" si="778"/>
        <v>30000</v>
      </c>
      <c r="HP50" s="13">
        <f t="shared" si="779"/>
        <v>58945.06</v>
      </c>
      <c r="HQ50" s="13">
        <f t="shared" si="780"/>
        <v>262082</v>
      </c>
      <c r="HR50" s="13">
        <f t="shared" si="781"/>
        <v>262082</v>
      </c>
      <c r="HS50" s="13">
        <f t="shared" si="782"/>
        <v>77565.649999999994</v>
      </c>
      <c r="HT50" s="13">
        <f t="shared" si="783"/>
        <v>70000</v>
      </c>
      <c r="HU50" s="13">
        <f t="shared" si="784"/>
        <v>128335</v>
      </c>
      <c r="HV50" s="13">
        <f t="shared" si="785"/>
        <v>75650.61</v>
      </c>
      <c r="HW50" s="13">
        <f t="shared" si="786"/>
        <v>70000</v>
      </c>
      <c r="HX50" s="13">
        <f t="shared" si="787"/>
        <v>71890</v>
      </c>
      <c r="HY50" s="13">
        <f t="shared" si="788"/>
        <v>14032.9</v>
      </c>
      <c r="HZ50" s="13">
        <f t="shared" si="789"/>
        <v>15000</v>
      </c>
      <c r="IA50" s="13">
        <f t="shared" si="790"/>
        <v>15000</v>
      </c>
      <c r="IB50" s="13">
        <f t="shared" si="791"/>
        <v>39370.28</v>
      </c>
      <c r="IC50" s="13">
        <f t="shared" si="792"/>
        <v>45000</v>
      </c>
      <c r="ID50" s="13">
        <f t="shared" si="793"/>
        <v>45000</v>
      </c>
      <c r="IE50" s="13">
        <f t="shared" si="794"/>
        <v>34100</v>
      </c>
      <c r="IF50" s="13">
        <f t="shared" si="795"/>
        <v>30000</v>
      </c>
      <c r="IG50" s="13">
        <f t="shared" si="796"/>
        <v>30000</v>
      </c>
      <c r="IH50" s="13">
        <v>35000</v>
      </c>
      <c r="II50" s="13">
        <f>AF50+BJ50+CN50+DR50+EV50+FZ50+HD50</f>
        <v>62000</v>
      </c>
      <c r="IJ50" s="54"/>
    </row>
    <row r="51" spans="1:244" x14ac:dyDescent="0.25">
      <c r="A51" s="5">
        <v>3105</v>
      </c>
      <c r="B51" s="9" t="s">
        <v>358</v>
      </c>
      <c r="C51" s="13">
        <v>5000</v>
      </c>
      <c r="D51" s="13">
        <v>21000</v>
      </c>
      <c r="E51" s="13">
        <v>24417.5</v>
      </c>
      <c r="F51" s="13">
        <v>0</v>
      </c>
      <c r="G51" s="13">
        <v>5000</v>
      </c>
      <c r="H51" s="13">
        <v>5000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10000</v>
      </c>
      <c r="V51" s="13">
        <v>10000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10000</v>
      </c>
      <c r="DI51" s="13">
        <v>10000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42700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f t="shared" si="768"/>
        <v>5000</v>
      </c>
      <c r="HF51" s="13">
        <f t="shared" si="769"/>
        <v>21000</v>
      </c>
      <c r="HG51" s="13">
        <f t="shared" si="770"/>
        <v>24417.5</v>
      </c>
      <c r="HH51" s="13">
        <f t="shared" si="771"/>
        <v>0</v>
      </c>
      <c r="HI51" s="13">
        <f t="shared" si="772"/>
        <v>5000</v>
      </c>
      <c r="HJ51" s="13">
        <f t="shared" si="773"/>
        <v>5000</v>
      </c>
      <c r="HK51" s="13">
        <f t="shared" si="774"/>
        <v>0</v>
      </c>
      <c r="HL51" s="13">
        <f t="shared" si="775"/>
        <v>0</v>
      </c>
      <c r="HM51" s="13">
        <f t="shared" si="776"/>
        <v>0</v>
      </c>
      <c r="HN51" s="13">
        <f t="shared" si="777"/>
        <v>0</v>
      </c>
      <c r="HO51" s="13">
        <f t="shared" si="778"/>
        <v>0</v>
      </c>
      <c r="HP51" s="13">
        <f t="shared" si="779"/>
        <v>0</v>
      </c>
      <c r="HQ51" s="13">
        <f t="shared" si="780"/>
        <v>0</v>
      </c>
      <c r="HR51" s="13">
        <f t="shared" si="781"/>
        <v>0</v>
      </c>
      <c r="HS51" s="13">
        <f t="shared" si="782"/>
        <v>0</v>
      </c>
      <c r="HT51" s="13">
        <f t="shared" si="783"/>
        <v>0</v>
      </c>
      <c r="HU51" s="13">
        <f t="shared" si="784"/>
        <v>0</v>
      </c>
      <c r="HV51" s="13">
        <f t="shared" si="785"/>
        <v>0</v>
      </c>
      <c r="HW51" s="13">
        <f t="shared" si="786"/>
        <v>10000</v>
      </c>
      <c r="HX51" s="13">
        <f t="shared" si="787"/>
        <v>20000</v>
      </c>
      <c r="HY51" s="13">
        <f t="shared" si="788"/>
        <v>10000</v>
      </c>
      <c r="HZ51" s="13">
        <f t="shared" si="789"/>
        <v>0</v>
      </c>
      <c r="IA51" s="13">
        <f t="shared" si="790"/>
        <v>0</v>
      </c>
      <c r="IB51" s="13">
        <f t="shared" si="791"/>
        <v>0</v>
      </c>
      <c r="IC51" s="13">
        <f t="shared" si="792"/>
        <v>0</v>
      </c>
      <c r="ID51" s="13">
        <f t="shared" si="793"/>
        <v>0</v>
      </c>
      <c r="IE51" s="13">
        <f t="shared" si="794"/>
        <v>0</v>
      </c>
      <c r="IF51" s="13">
        <f t="shared" si="795"/>
        <v>0</v>
      </c>
      <c r="IG51" s="13">
        <f t="shared" si="796"/>
        <v>42700</v>
      </c>
      <c r="IH51" s="13">
        <v>42700</v>
      </c>
      <c r="II51" s="13">
        <f>AF51+BJ51+CN51+DR51+EV51+FZ51+HD51</f>
        <v>0</v>
      </c>
      <c r="IJ51" s="54"/>
    </row>
    <row r="52" spans="1:244" x14ac:dyDescent="0.25">
      <c r="A52" s="5">
        <v>3107</v>
      </c>
      <c r="B52" s="9" t="s">
        <v>359</v>
      </c>
      <c r="C52" s="13">
        <v>1500</v>
      </c>
      <c r="D52" s="13">
        <v>1500</v>
      </c>
      <c r="E52" s="13">
        <v>0</v>
      </c>
      <c r="F52" s="13">
        <v>35000</v>
      </c>
      <c r="G52" s="13">
        <v>35000</v>
      </c>
      <c r="H52" s="13">
        <v>30000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600</v>
      </c>
      <c r="R52" s="13">
        <v>0</v>
      </c>
      <c r="S52" s="13">
        <v>0</v>
      </c>
      <c r="T52" s="13">
        <v>2300</v>
      </c>
      <c r="U52" s="13">
        <v>0</v>
      </c>
      <c r="V52" s="13">
        <v>2700</v>
      </c>
      <c r="W52" s="13">
        <v>2700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5713.5</v>
      </c>
      <c r="AH52" s="13">
        <v>10500</v>
      </c>
      <c r="AI52" s="13">
        <v>10500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16500</v>
      </c>
      <c r="CQ52" s="13">
        <v>126500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15000</v>
      </c>
      <c r="CZ52" s="13">
        <v>5000</v>
      </c>
      <c r="DA52" s="13">
        <v>17500</v>
      </c>
      <c r="DB52" s="13">
        <v>17500</v>
      </c>
      <c r="DC52" s="13">
        <v>0</v>
      </c>
      <c r="DD52" s="13">
        <v>10000</v>
      </c>
      <c r="DE52" s="13">
        <v>15000</v>
      </c>
      <c r="DF52" s="13">
        <v>20000</v>
      </c>
      <c r="DG52" s="13"/>
      <c r="DH52" s="13">
        <v>85000</v>
      </c>
      <c r="DI52" s="13">
        <v>75000</v>
      </c>
      <c r="DJ52" s="13">
        <v>0</v>
      </c>
      <c r="DK52" s="13">
        <v>0</v>
      </c>
      <c r="DL52" s="13">
        <v>0</v>
      </c>
      <c r="DM52" s="13">
        <v>0</v>
      </c>
      <c r="DN52" s="13">
        <v>20000</v>
      </c>
      <c r="DO52" s="13">
        <v>1000</v>
      </c>
      <c r="DP52" s="13">
        <v>0</v>
      </c>
      <c r="DQ52" s="13">
        <v>20000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f t="shared" si="768"/>
        <v>7213.5</v>
      </c>
      <c r="HF52" s="13">
        <f t="shared" si="769"/>
        <v>28500</v>
      </c>
      <c r="HG52" s="13">
        <f t="shared" si="770"/>
        <v>137000</v>
      </c>
      <c r="HH52" s="13">
        <f t="shared" si="771"/>
        <v>35000</v>
      </c>
      <c r="HI52" s="13">
        <f t="shared" si="772"/>
        <v>35000</v>
      </c>
      <c r="HJ52" s="13">
        <f t="shared" si="773"/>
        <v>30000</v>
      </c>
      <c r="HK52" s="13">
        <f t="shared" si="774"/>
        <v>0</v>
      </c>
      <c r="HL52" s="13">
        <f t="shared" si="775"/>
        <v>0</v>
      </c>
      <c r="HM52" s="13">
        <f t="shared" si="776"/>
        <v>0</v>
      </c>
      <c r="HN52" s="13">
        <f t="shared" si="777"/>
        <v>0</v>
      </c>
      <c r="HO52" s="13">
        <f t="shared" si="778"/>
        <v>15000</v>
      </c>
      <c r="HP52" s="13">
        <f t="shared" si="779"/>
        <v>5000</v>
      </c>
      <c r="HQ52" s="13">
        <f t="shared" si="780"/>
        <v>17500</v>
      </c>
      <c r="HR52" s="13">
        <f t="shared" si="781"/>
        <v>17500</v>
      </c>
      <c r="HS52" s="13">
        <f t="shared" si="782"/>
        <v>600</v>
      </c>
      <c r="HT52" s="13">
        <f t="shared" si="783"/>
        <v>10000</v>
      </c>
      <c r="HU52" s="13">
        <f t="shared" si="784"/>
        <v>15000</v>
      </c>
      <c r="HV52" s="13">
        <f t="shared" si="785"/>
        <v>22300</v>
      </c>
      <c r="HW52" s="13">
        <f t="shared" si="786"/>
        <v>0</v>
      </c>
      <c r="HX52" s="13">
        <f t="shared" si="787"/>
        <v>87700</v>
      </c>
      <c r="HY52" s="13">
        <f t="shared" si="788"/>
        <v>77700</v>
      </c>
      <c r="HZ52" s="13">
        <f t="shared" si="789"/>
        <v>0</v>
      </c>
      <c r="IA52" s="13">
        <f t="shared" si="790"/>
        <v>0</v>
      </c>
      <c r="IB52" s="13">
        <f t="shared" si="791"/>
        <v>0</v>
      </c>
      <c r="IC52" s="13">
        <f t="shared" si="792"/>
        <v>0</v>
      </c>
      <c r="ID52" s="13">
        <f t="shared" si="793"/>
        <v>20000</v>
      </c>
      <c r="IE52" s="13">
        <f t="shared" si="794"/>
        <v>1000</v>
      </c>
      <c r="IF52" s="13">
        <f t="shared" si="795"/>
        <v>0</v>
      </c>
      <c r="IG52" s="13">
        <f t="shared" si="796"/>
        <v>20000</v>
      </c>
      <c r="IH52" s="13">
        <v>20000</v>
      </c>
      <c r="II52" s="13">
        <f>AF52+BJ52+CN52+DR52+EV52+FZ52+HD52</f>
        <v>0</v>
      </c>
      <c r="IJ52" s="54"/>
    </row>
    <row r="53" spans="1:244" x14ac:dyDescent="0.25">
      <c r="A53" s="5">
        <v>3108</v>
      </c>
      <c r="B53" s="9" t="s">
        <v>360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7850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/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f t="shared" si="768"/>
        <v>7850</v>
      </c>
      <c r="HF53" s="13">
        <f t="shared" si="769"/>
        <v>0</v>
      </c>
      <c r="HG53" s="13">
        <f t="shared" si="770"/>
        <v>0</v>
      </c>
      <c r="HH53" s="13">
        <f t="shared" si="771"/>
        <v>0</v>
      </c>
      <c r="HI53" s="13">
        <f t="shared" si="772"/>
        <v>0</v>
      </c>
      <c r="HJ53" s="13">
        <f t="shared" si="773"/>
        <v>0</v>
      </c>
      <c r="HK53" s="13">
        <f t="shared" si="774"/>
        <v>0</v>
      </c>
      <c r="HL53" s="13">
        <f t="shared" si="775"/>
        <v>0</v>
      </c>
      <c r="HM53" s="13">
        <f t="shared" si="776"/>
        <v>0</v>
      </c>
      <c r="HN53" s="13">
        <f t="shared" si="777"/>
        <v>0</v>
      </c>
      <c r="HO53" s="13">
        <f t="shared" si="778"/>
        <v>0</v>
      </c>
      <c r="HP53" s="13">
        <f t="shared" si="779"/>
        <v>0</v>
      </c>
      <c r="HQ53" s="13">
        <f t="shared" si="780"/>
        <v>0</v>
      </c>
      <c r="HR53" s="13">
        <f t="shared" si="781"/>
        <v>0</v>
      </c>
      <c r="HS53" s="13">
        <f t="shared" si="782"/>
        <v>0</v>
      </c>
      <c r="HT53" s="13">
        <f t="shared" si="783"/>
        <v>0</v>
      </c>
      <c r="HU53" s="13">
        <f t="shared" si="784"/>
        <v>0</v>
      </c>
      <c r="HV53" s="13">
        <f t="shared" si="785"/>
        <v>0</v>
      </c>
      <c r="HW53" s="13">
        <f t="shared" si="786"/>
        <v>0</v>
      </c>
      <c r="HX53" s="13">
        <f t="shared" si="787"/>
        <v>0</v>
      </c>
      <c r="HY53" s="13">
        <f t="shared" si="788"/>
        <v>0</v>
      </c>
      <c r="HZ53" s="13">
        <f t="shared" si="789"/>
        <v>0</v>
      </c>
      <c r="IA53" s="13">
        <f t="shared" si="790"/>
        <v>0</v>
      </c>
      <c r="IB53" s="13">
        <f t="shared" si="791"/>
        <v>0</v>
      </c>
      <c r="IC53" s="13">
        <f t="shared" si="792"/>
        <v>0</v>
      </c>
      <c r="ID53" s="13">
        <f t="shared" si="793"/>
        <v>0</v>
      </c>
      <c r="IE53" s="13">
        <f t="shared" si="794"/>
        <v>0</v>
      </c>
      <c r="IF53" s="13">
        <f t="shared" si="795"/>
        <v>0</v>
      </c>
      <c r="IG53" s="13">
        <f t="shared" si="796"/>
        <v>0</v>
      </c>
      <c r="IH53" s="13">
        <f t="shared" si="796"/>
        <v>0</v>
      </c>
      <c r="II53" s="13">
        <f>AF53+BJ53+CN53+DR53+EV53+FZ53+HD53</f>
        <v>0</v>
      </c>
      <c r="IJ53" s="54"/>
    </row>
    <row r="54" spans="1:244" x14ac:dyDescent="0.25">
      <c r="A54" s="5">
        <v>3109</v>
      </c>
      <c r="B54" s="9" t="s">
        <v>361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7500</v>
      </c>
      <c r="AH54" s="13">
        <v>7500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3">
        <v>0</v>
      </c>
      <c r="GD54" s="13">
        <v>0</v>
      </c>
      <c r="GE54" s="13">
        <v>0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f t="shared" si="768"/>
        <v>7500</v>
      </c>
      <c r="HF54" s="13">
        <f t="shared" si="769"/>
        <v>7500</v>
      </c>
      <c r="HG54" s="13">
        <f t="shared" si="770"/>
        <v>0</v>
      </c>
      <c r="HH54" s="13">
        <f t="shared" si="771"/>
        <v>0</v>
      </c>
      <c r="HI54" s="13">
        <f t="shared" si="772"/>
        <v>0</v>
      </c>
      <c r="HJ54" s="13">
        <f t="shared" si="773"/>
        <v>0</v>
      </c>
      <c r="HK54" s="13">
        <f t="shared" si="774"/>
        <v>0</v>
      </c>
      <c r="HL54" s="13">
        <f t="shared" si="775"/>
        <v>0</v>
      </c>
      <c r="HM54" s="13">
        <f t="shared" si="776"/>
        <v>0</v>
      </c>
      <c r="HN54" s="13">
        <f t="shared" si="777"/>
        <v>0</v>
      </c>
      <c r="HO54" s="13">
        <f t="shared" si="778"/>
        <v>0</v>
      </c>
      <c r="HP54" s="13">
        <f t="shared" si="779"/>
        <v>0</v>
      </c>
      <c r="HQ54" s="13">
        <f t="shared" si="780"/>
        <v>0</v>
      </c>
      <c r="HR54" s="13">
        <f t="shared" si="781"/>
        <v>0</v>
      </c>
      <c r="HS54" s="13">
        <f t="shared" si="782"/>
        <v>0</v>
      </c>
      <c r="HT54" s="13">
        <f t="shared" si="783"/>
        <v>0</v>
      </c>
      <c r="HU54" s="13">
        <f t="shared" si="784"/>
        <v>0</v>
      </c>
      <c r="HV54" s="13">
        <f t="shared" si="785"/>
        <v>0</v>
      </c>
      <c r="HW54" s="13">
        <f t="shared" si="786"/>
        <v>0</v>
      </c>
      <c r="HX54" s="13">
        <f t="shared" si="787"/>
        <v>0</v>
      </c>
      <c r="HY54" s="13">
        <f t="shared" si="788"/>
        <v>0</v>
      </c>
      <c r="HZ54" s="13">
        <f t="shared" si="789"/>
        <v>0</v>
      </c>
      <c r="IA54" s="13">
        <f t="shared" si="790"/>
        <v>0</v>
      </c>
      <c r="IB54" s="13">
        <f t="shared" si="791"/>
        <v>0</v>
      </c>
      <c r="IC54" s="13">
        <f t="shared" si="792"/>
        <v>0</v>
      </c>
      <c r="ID54" s="13">
        <f t="shared" si="793"/>
        <v>0</v>
      </c>
      <c r="IE54" s="13">
        <f t="shared" si="794"/>
        <v>0</v>
      </c>
      <c r="IF54" s="13">
        <f t="shared" si="795"/>
        <v>0</v>
      </c>
      <c r="IG54" s="13">
        <f t="shared" si="796"/>
        <v>0</v>
      </c>
      <c r="IH54" s="13">
        <f t="shared" si="796"/>
        <v>0</v>
      </c>
      <c r="II54" s="13">
        <f>AF54+BJ54+CN54+DR54+EV54+FZ54+HD54</f>
        <v>0</v>
      </c>
      <c r="IJ54" s="54"/>
    </row>
    <row r="55" spans="1:244" x14ac:dyDescent="0.25">
      <c r="A55" s="5">
        <v>3112</v>
      </c>
      <c r="B55" s="9" t="s">
        <v>356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4002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  <c r="EW55" s="13">
        <v>0</v>
      </c>
      <c r="EX55" s="13">
        <v>1225.9100000000001</v>
      </c>
      <c r="EY55" s="13">
        <v>1225.9100000000001</v>
      </c>
      <c r="EZ55" s="13">
        <v>0</v>
      </c>
      <c r="FA55" s="13">
        <v>0</v>
      </c>
      <c r="FB55" s="13">
        <v>0</v>
      </c>
      <c r="FC55" s="13">
        <v>0</v>
      </c>
      <c r="FD55" s="13">
        <v>0</v>
      </c>
      <c r="FE55" s="13">
        <v>0</v>
      </c>
      <c r="FF55" s="13">
        <v>0</v>
      </c>
      <c r="FG55" s="13">
        <v>0</v>
      </c>
      <c r="FH55" s="13">
        <v>9921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0</v>
      </c>
      <c r="FU55" s="13">
        <v>0</v>
      </c>
      <c r="FV55" s="13">
        <v>0</v>
      </c>
      <c r="FW55" s="13">
        <v>0</v>
      </c>
      <c r="FX55" s="13">
        <v>0</v>
      </c>
      <c r="FY55" s="13">
        <v>0</v>
      </c>
      <c r="FZ55" s="13">
        <v>0</v>
      </c>
      <c r="GA55" s="13">
        <v>0</v>
      </c>
      <c r="GB55" s="13">
        <v>40000</v>
      </c>
      <c r="GC55" s="13">
        <v>26918.080000000002</v>
      </c>
      <c r="GD55" s="13">
        <v>0</v>
      </c>
      <c r="GE55" s="13">
        <v>23000</v>
      </c>
      <c r="GF55" s="13">
        <v>22619.39</v>
      </c>
      <c r="GG55" s="13">
        <v>13666</v>
      </c>
      <c r="GH55" s="13">
        <v>11.01</v>
      </c>
      <c r="GI55" s="13">
        <v>11.01</v>
      </c>
      <c r="GJ55" s="13">
        <v>0</v>
      </c>
      <c r="GK55" s="13">
        <v>0</v>
      </c>
      <c r="GL55" s="13">
        <v>0</v>
      </c>
      <c r="GM55" s="13">
        <v>0</v>
      </c>
      <c r="GN55" s="13">
        <v>0</v>
      </c>
      <c r="GO55" s="13">
        <v>0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f t="shared" si="768"/>
        <v>0</v>
      </c>
      <c r="HF55" s="13">
        <f t="shared" si="769"/>
        <v>41225.910000000003</v>
      </c>
      <c r="HG55" s="13">
        <f t="shared" si="770"/>
        <v>28143.99</v>
      </c>
      <c r="HH55" s="13">
        <f t="shared" si="771"/>
        <v>0</v>
      </c>
      <c r="HI55" s="13">
        <f t="shared" si="772"/>
        <v>23000</v>
      </c>
      <c r="HJ55" s="13">
        <f t="shared" si="773"/>
        <v>22619.39</v>
      </c>
      <c r="HK55" s="13">
        <f t="shared" si="774"/>
        <v>13666</v>
      </c>
      <c r="HL55" s="13">
        <f t="shared" si="775"/>
        <v>11.01</v>
      </c>
      <c r="HM55" s="13">
        <f t="shared" si="776"/>
        <v>11.01</v>
      </c>
      <c r="HN55" s="13">
        <f t="shared" si="777"/>
        <v>0</v>
      </c>
      <c r="HO55" s="13">
        <f t="shared" si="778"/>
        <v>0</v>
      </c>
      <c r="HP55" s="13">
        <f t="shared" si="779"/>
        <v>9921</v>
      </c>
      <c r="HQ55" s="13">
        <f t="shared" si="780"/>
        <v>0</v>
      </c>
      <c r="HR55" s="13">
        <f t="shared" si="781"/>
        <v>0</v>
      </c>
      <c r="HS55" s="13">
        <f t="shared" si="782"/>
        <v>0</v>
      </c>
      <c r="HT55" s="13">
        <f t="shared" si="783"/>
        <v>0</v>
      </c>
      <c r="HU55" s="13">
        <f t="shared" si="784"/>
        <v>0</v>
      </c>
      <c r="HV55" s="13">
        <f t="shared" si="785"/>
        <v>0</v>
      </c>
      <c r="HW55" s="13">
        <f t="shared" si="786"/>
        <v>0</v>
      </c>
      <c r="HX55" s="13">
        <f t="shared" si="787"/>
        <v>0</v>
      </c>
      <c r="HY55" s="13">
        <f t="shared" si="788"/>
        <v>0</v>
      </c>
      <c r="HZ55" s="13">
        <f t="shared" si="789"/>
        <v>0</v>
      </c>
      <c r="IA55" s="13">
        <f t="shared" si="790"/>
        <v>0</v>
      </c>
      <c r="IB55" s="13">
        <f t="shared" si="791"/>
        <v>4002</v>
      </c>
      <c r="IC55" s="13">
        <f t="shared" si="792"/>
        <v>0</v>
      </c>
      <c r="ID55" s="13">
        <f t="shared" si="793"/>
        <v>0</v>
      </c>
      <c r="IE55" s="13">
        <f t="shared" si="794"/>
        <v>0</v>
      </c>
      <c r="IF55" s="13">
        <f t="shared" si="795"/>
        <v>0</v>
      </c>
      <c r="IG55" s="13">
        <f t="shared" si="796"/>
        <v>0</v>
      </c>
      <c r="IH55" s="13">
        <f t="shared" si="796"/>
        <v>0</v>
      </c>
      <c r="II55" s="13">
        <f>AF55+BJ55+CN55+DR55+EV55+FZ55+HD55</f>
        <v>0</v>
      </c>
      <c r="IJ55" s="54"/>
    </row>
    <row r="56" spans="1:244" ht="30" x14ac:dyDescent="0.25">
      <c r="A56" s="5">
        <v>3113</v>
      </c>
      <c r="B56" s="9" t="s">
        <v>32</v>
      </c>
      <c r="C56" s="13">
        <v>30950</v>
      </c>
      <c r="D56" s="13">
        <v>0</v>
      </c>
      <c r="E56" s="13">
        <v>0</v>
      </c>
      <c r="F56" s="13">
        <v>35400</v>
      </c>
      <c r="G56" s="13">
        <v>32699.919999999998</v>
      </c>
      <c r="H56" s="13">
        <v>32699.919999999998</v>
      </c>
      <c r="I56" s="13">
        <v>31500</v>
      </c>
      <c r="J56" s="13">
        <v>27434.92</v>
      </c>
      <c r="K56" s="13">
        <v>27434.92</v>
      </c>
      <c r="L56" s="13">
        <v>25200</v>
      </c>
      <c r="M56" s="13">
        <v>22298.12</v>
      </c>
      <c r="N56" s="13">
        <v>22298.12</v>
      </c>
      <c r="O56" s="13">
        <v>22500</v>
      </c>
      <c r="P56" s="13">
        <v>22500</v>
      </c>
      <c r="Q56" s="13">
        <v>20661.04</v>
      </c>
      <c r="R56" s="13">
        <v>20700</v>
      </c>
      <c r="S56" s="13">
        <v>20700</v>
      </c>
      <c r="T56" s="13">
        <v>20639.509999999998</v>
      </c>
      <c r="U56" s="13">
        <v>40700</v>
      </c>
      <c r="V56" s="13">
        <v>40700</v>
      </c>
      <c r="W56" s="13">
        <v>20777.93</v>
      </c>
      <c r="X56" s="13">
        <v>21250</v>
      </c>
      <c r="Y56" s="13">
        <v>21250</v>
      </c>
      <c r="Z56" s="13">
        <v>20272.22</v>
      </c>
      <c r="AA56" s="13">
        <v>24000</v>
      </c>
      <c r="AB56" s="13">
        <v>24000</v>
      </c>
      <c r="AC56" s="13">
        <v>0</v>
      </c>
      <c r="AD56" s="13">
        <v>23000</v>
      </c>
      <c r="AE56" s="13">
        <v>23000</v>
      </c>
      <c r="AF56" s="13">
        <v>22500</v>
      </c>
      <c r="AG56" s="13">
        <v>185220</v>
      </c>
      <c r="AH56" s="13">
        <v>0</v>
      </c>
      <c r="AI56" s="13">
        <v>0</v>
      </c>
      <c r="AJ56" s="13">
        <v>165250</v>
      </c>
      <c r="AK56" s="13">
        <v>152599.66</v>
      </c>
      <c r="AL56" s="13">
        <v>152599.66</v>
      </c>
      <c r="AM56" s="13">
        <v>147000</v>
      </c>
      <c r="AN56" s="13">
        <v>128029.61</v>
      </c>
      <c r="AO56" s="13">
        <v>128029.6</v>
      </c>
      <c r="AP56" s="13">
        <v>117600</v>
      </c>
      <c r="AQ56" s="13">
        <v>104057.89</v>
      </c>
      <c r="AR56" s="13">
        <v>104057.89</v>
      </c>
      <c r="AS56" s="13">
        <v>105000</v>
      </c>
      <c r="AT56" s="13">
        <v>105000</v>
      </c>
      <c r="AU56" s="13">
        <v>96418.2</v>
      </c>
      <c r="AV56" s="13">
        <v>96600</v>
      </c>
      <c r="AW56" s="13">
        <v>96600</v>
      </c>
      <c r="AX56" s="13">
        <v>96317.73</v>
      </c>
      <c r="AY56" s="13">
        <v>96600</v>
      </c>
      <c r="AZ56" s="13">
        <v>96600</v>
      </c>
      <c r="BA56" s="13">
        <v>96963.66</v>
      </c>
      <c r="BB56" s="13">
        <v>99100</v>
      </c>
      <c r="BC56" s="13">
        <v>99100</v>
      </c>
      <c r="BD56" s="13">
        <v>85593.76</v>
      </c>
      <c r="BE56" s="13">
        <v>91200</v>
      </c>
      <c r="BF56" s="13">
        <v>91200</v>
      </c>
      <c r="BG56" s="13">
        <v>0</v>
      </c>
      <c r="BH56" s="13">
        <v>87400</v>
      </c>
      <c r="BI56" s="13">
        <v>87400</v>
      </c>
      <c r="BJ56" s="13">
        <v>102500</v>
      </c>
      <c r="BK56" s="13">
        <v>92370</v>
      </c>
      <c r="BL56" s="13">
        <v>0</v>
      </c>
      <c r="BM56" s="13">
        <v>0</v>
      </c>
      <c r="BN56" s="13">
        <v>62952</v>
      </c>
      <c r="BO56" s="13">
        <v>58133.2</v>
      </c>
      <c r="BP56" s="13">
        <v>58133.2</v>
      </c>
      <c r="BQ56" s="13">
        <v>56000</v>
      </c>
      <c r="BR56" s="13">
        <v>48773.18</v>
      </c>
      <c r="BS56" s="13">
        <v>48773.18</v>
      </c>
      <c r="BT56" s="13">
        <v>44800</v>
      </c>
      <c r="BU56" s="13">
        <v>39641.1</v>
      </c>
      <c r="BV56" s="13">
        <v>39641.1</v>
      </c>
      <c r="BW56" s="13">
        <v>40000</v>
      </c>
      <c r="BX56" s="13">
        <v>40000</v>
      </c>
      <c r="BY56" s="13">
        <v>36730.74</v>
      </c>
      <c r="BZ56" s="13">
        <v>36800</v>
      </c>
      <c r="CA56" s="13">
        <v>36800</v>
      </c>
      <c r="CB56" s="13">
        <v>36692.47</v>
      </c>
      <c r="CC56" s="13">
        <v>36800</v>
      </c>
      <c r="CD56" s="13">
        <v>36800</v>
      </c>
      <c r="CE56" s="13">
        <v>36938.54</v>
      </c>
      <c r="CF56" s="13">
        <v>37800</v>
      </c>
      <c r="CG56" s="13">
        <v>37800</v>
      </c>
      <c r="CH56" s="13">
        <v>27029.62</v>
      </c>
      <c r="CI56" s="13">
        <v>36000</v>
      </c>
      <c r="CJ56" s="13">
        <v>36000</v>
      </c>
      <c r="CK56" s="13">
        <v>0</v>
      </c>
      <c r="CL56" s="13">
        <v>34500</v>
      </c>
      <c r="CM56" s="13">
        <v>34500</v>
      </c>
      <c r="CN56" s="13">
        <v>32500</v>
      </c>
      <c r="CO56" s="13">
        <v>61900</v>
      </c>
      <c r="CP56" s="13">
        <v>0</v>
      </c>
      <c r="CQ56" s="13">
        <v>0</v>
      </c>
      <c r="CR56" s="13">
        <v>3935</v>
      </c>
      <c r="CS56" s="13">
        <v>11865.03</v>
      </c>
      <c r="CT56" s="13">
        <v>8838.36</v>
      </c>
      <c r="CU56" s="13">
        <v>3500</v>
      </c>
      <c r="CV56" s="13">
        <v>3048.32</v>
      </c>
      <c r="CW56" s="13">
        <v>3048.32</v>
      </c>
      <c r="CX56" s="13">
        <v>2800</v>
      </c>
      <c r="CY56" s="13">
        <v>2477.5700000000002</v>
      </c>
      <c r="CZ56" s="13">
        <v>2477.56</v>
      </c>
      <c r="DA56" s="13">
        <v>2500</v>
      </c>
      <c r="DB56" s="13">
        <v>2500</v>
      </c>
      <c r="DC56" s="13">
        <v>2295.6799999999998</v>
      </c>
      <c r="DD56" s="13">
        <v>2300</v>
      </c>
      <c r="DE56" s="13">
        <v>2300</v>
      </c>
      <c r="DF56" s="13">
        <v>2293.2800000000002</v>
      </c>
      <c r="DG56" s="13">
        <v>2300</v>
      </c>
      <c r="DH56" s="13">
        <v>2300</v>
      </c>
      <c r="DI56" s="13">
        <v>2308.66</v>
      </c>
      <c r="DJ56" s="13">
        <v>2350</v>
      </c>
      <c r="DK56" s="13">
        <v>12350</v>
      </c>
      <c r="DL56" s="13">
        <v>24777.14</v>
      </c>
      <c r="DM56" s="13">
        <v>9600</v>
      </c>
      <c r="DN56" s="13">
        <v>9600</v>
      </c>
      <c r="DO56" s="13">
        <v>0</v>
      </c>
      <c r="DP56" s="13">
        <v>9200</v>
      </c>
      <c r="DQ56" s="13">
        <v>9200</v>
      </c>
      <c r="DR56" s="13">
        <v>10000</v>
      </c>
      <c r="DS56" s="13">
        <v>42370</v>
      </c>
      <c r="DT56" s="13">
        <v>0</v>
      </c>
      <c r="DU56" s="13">
        <v>0</v>
      </c>
      <c r="DV56" s="13">
        <v>39345</v>
      </c>
      <c r="DW56" s="13">
        <v>36333.26</v>
      </c>
      <c r="DX56" s="13">
        <v>36333.26</v>
      </c>
      <c r="DY56" s="13">
        <v>35000</v>
      </c>
      <c r="DZ56" s="13">
        <v>30483.24</v>
      </c>
      <c r="EA56" s="13">
        <v>30483.24</v>
      </c>
      <c r="EB56" s="13">
        <v>28000</v>
      </c>
      <c r="EC56" s="13">
        <v>24775.69</v>
      </c>
      <c r="ED56" s="13">
        <v>24775.69</v>
      </c>
      <c r="EE56" s="13">
        <v>25000</v>
      </c>
      <c r="EF56" s="13">
        <v>25000</v>
      </c>
      <c r="EG56" s="13">
        <v>22956.720000000001</v>
      </c>
      <c r="EH56" s="13">
        <v>23000</v>
      </c>
      <c r="EI56" s="13">
        <v>23000</v>
      </c>
      <c r="EJ56" s="13">
        <v>22932.79</v>
      </c>
      <c r="EK56" s="13">
        <v>23000</v>
      </c>
      <c r="EL56" s="13">
        <v>23000</v>
      </c>
      <c r="EM56" s="13">
        <v>23086.59</v>
      </c>
      <c r="EN56" s="13">
        <v>23600</v>
      </c>
      <c r="EO56" s="13">
        <v>23600</v>
      </c>
      <c r="EP56" s="13">
        <v>18019.740000000002</v>
      </c>
      <c r="EQ56" s="13">
        <v>19200</v>
      </c>
      <c r="ER56" s="13">
        <v>19200</v>
      </c>
      <c r="ES56" s="13">
        <v>0</v>
      </c>
      <c r="ET56" s="13">
        <v>18400</v>
      </c>
      <c r="EU56" s="13">
        <v>18050</v>
      </c>
      <c r="EV56" s="13">
        <v>22500</v>
      </c>
      <c r="EW56" s="13">
        <v>206190</v>
      </c>
      <c r="EX56" s="13">
        <v>412380</v>
      </c>
      <c r="EY56" s="13">
        <v>577956</v>
      </c>
      <c r="EZ56" s="13">
        <v>86559</v>
      </c>
      <c r="FA56" s="13">
        <v>106010.1</v>
      </c>
      <c r="FB56" s="13">
        <v>92971.63</v>
      </c>
      <c r="FC56" s="13">
        <v>77000</v>
      </c>
      <c r="FD56" s="13">
        <v>67063.13</v>
      </c>
      <c r="FE56" s="13">
        <v>67063.14</v>
      </c>
      <c r="FF56" s="13">
        <v>61600</v>
      </c>
      <c r="FG56" s="13">
        <v>54506.52</v>
      </c>
      <c r="FH56" s="13">
        <v>54506.53</v>
      </c>
      <c r="FI56" s="13">
        <v>55000</v>
      </c>
      <c r="FJ56" s="13">
        <v>55000</v>
      </c>
      <c r="FK56" s="13">
        <v>50504.77</v>
      </c>
      <c r="FL56" s="13">
        <v>50600</v>
      </c>
      <c r="FM56" s="13">
        <v>50600</v>
      </c>
      <c r="FN56" s="13">
        <v>50452.160000000003</v>
      </c>
      <c r="FO56" s="13">
        <v>50600</v>
      </c>
      <c r="FP56" s="13">
        <v>50600</v>
      </c>
      <c r="FQ56" s="13">
        <v>50790.47</v>
      </c>
      <c r="FR56" s="13">
        <v>51900</v>
      </c>
      <c r="FS56" s="13">
        <v>51900</v>
      </c>
      <c r="FT56" s="13">
        <v>49554.3</v>
      </c>
      <c r="FU56" s="13">
        <v>60000</v>
      </c>
      <c r="FV56" s="13">
        <v>60000</v>
      </c>
      <c r="FW56" s="13">
        <v>0</v>
      </c>
      <c r="FX56" s="13">
        <v>57500</v>
      </c>
      <c r="FY56" s="13">
        <v>56500</v>
      </c>
      <c r="FZ56" s="13">
        <v>60000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0</v>
      </c>
      <c r="GJ56" s="13">
        <v>0</v>
      </c>
      <c r="GK56" s="13">
        <v>0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0</v>
      </c>
      <c r="GT56" s="13">
        <v>0</v>
      </c>
      <c r="GU56" s="13">
        <v>0</v>
      </c>
      <c r="GV56" s="13">
        <v>0</v>
      </c>
      <c r="GW56" s="13">
        <v>0</v>
      </c>
      <c r="GX56" s="13">
        <v>0</v>
      </c>
      <c r="GY56" s="13">
        <v>0</v>
      </c>
      <c r="GZ56" s="13">
        <v>0</v>
      </c>
      <c r="HA56" s="13">
        <v>0</v>
      </c>
      <c r="HB56" s="13">
        <v>0</v>
      </c>
      <c r="HC56" s="13">
        <v>0</v>
      </c>
      <c r="HD56" s="13">
        <v>0</v>
      </c>
      <c r="HE56" s="13">
        <f t="shared" si="768"/>
        <v>619000</v>
      </c>
      <c r="HF56" s="13">
        <f t="shared" si="769"/>
        <v>412380</v>
      </c>
      <c r="HG56" s="13">
        <f t="shared" si="770"/>
        <v>577956</v>
      </c>
      <c r="HH56" s="13">
        <f t="shared" si="771"/>
        <v>393441</v>
      </c>
      <c r="HI56" s="13">
        <f t="shared" si="772"/>
        <v>397641.17000000004</v>
      </c>
      <c r="HJ56" s="13">
        <f t="shared" si="773"/>
        <v>381576.03</v>
      </c>
      <c r="HK56" s="13">
        <f t="shared" si="774"/>
        <v>350000</v>
      </c>
      <c r="HL56" s="13">
        <f t="shared" si="775"/>
        <v>304832.40000000002</v>
      </c>
      <c r="HM56" s="13">
        <f t="shared" si="776"/>
        <v>304832.40000000002</v>
      </c>
      <c r="HN56" s="13">
        <f t="shared" si="777"/>
        <v>280000</v>
      </c>
      <c r="HO56" s="13">
        <f t="shared" si="778"/>
        <v>247756.88999999998</v>
      </c>
      <c r="HP56" s="13">
        <f t="shared" si="779"/>
        <v>247756.88999999998</v>
      </c>
      <c r="HQ56" s="13">
        <f t="shared" si="780"/>
        <v>250000</v>
      </c>
      <c r="HR56" s="13">
        <f t="shared" si="781"/>
        <v>250000</v>
      </c>
      <c r="HS56" s="13">
        <f t="shared" si="782"/>
        <v>229567.14999999997</v>
      </c>
      <c r="HT56" s="13">
        <f t="shared" si="783"/>
        <v>230000</v>
      </c>
      <c r="HU56" s="13">
        <f t="shared" si="784"/>
        <v>230000</v>
      </c>
      <c r="HV56" s="13">
        <f t="shared" si="785"/>
        <v>229327.94</v>
      </c>
      <c r="HW56" s="13">
        <f t="shared" si="786"/>
        <v>250000</v>
      </c>
      <c r="HX56" s="13">
        <f t="shared" si="787"/>
        <v>250000</v>
      </c>
      <c r="HY56" s="13">
        <f t="shared" si="788"/>
        <v>230865.85</v>
      </c>
      <c r="HZ56" s="13">
        <f t="shared" si="789"/>
        <v>236000</v>
      </c>
      <c r="IA56" s="13">
        <f t="shared" si="790"/>
        <v>246000</v>
      </c>
      <c r="IB56" s="13">
        <f t="shared" si="791"/>
        <v>225246.77999999997</v>
      </c>
      <c r="IC56" s="13">
        <f t="shared" si="792"/>
        <v>240000</v>
      </c>
      <c r="ID56" s="13">
        <f t="shared" si="793"/>
        <v>240000</v>
      </c>
      <c r="IE56" s="13">
        <f t="shared" si="794"/>
        <v>0</v>
      </c>
      <c r="IF56" s="13">
        <f t="shared" si="795"/>
        <v>230000</v>
      </c>
      <c r="IG56" s="13">
        <f t="shared" si="796"/>
        <v>228650</v>
      </c>
      <c r="IH56" s="13">
        <v>463651.92</v>
      </c>
      <c r="II56" s="13">
        <f>AF56+BJ56+CN56+DR56+EV56+FZ56+HD56</f>
        <v>250000</v>
      </c>
      <c r="IJ56" s="54"/>
    </row>
    <row r="57" spans="1:244" x14ac:dyDescent="0.25">
      <c r="A57" s="5">
        <v>3114</v>
      </c>
      <c r="B57" s="9" t="s">
        <v>33</v>
      </c>
      <c r="C57" s="13">
        <v>0</v>
      </c>
      <c r="D57" s="13">
        <v>0</v>
      </c>
      <c r="E57" s="13">
        <v>0</v>
      </c>
      <c r="F57" s="13">
        <v>24660</v>
      </c>
      <c r="G57" s="13">
        <v>24523.25</v>
      </c>
      <c r="H57" s="13">
        <v>24523.25</v>
      </c>
      <c r="I57" s="13">
        <v>22950</v>
      </c>
      <c r="J57" s="13">
        <v>22038.38</v>
      </c>
      <c r="K57" s="13">
        <v>22038.37</v>
      </c>
      <c r="L57" s="13">
        <v>19800</v>
      </c>
      <c r="M57" s="13">
        <v>21841.67</v>
      </c>
      <c r="N57" s="13">
        <v>21841.67</v>
      </c>
      <c r="O57" s="13">
        <v>55050</v>
      </c>
      <c r="P57" s="13">
        <v>55050</v>
      </c>
      <c r="Q57" s="13">
        <v>20940.97</v>
      </c>
      <c r="R57" s="13">
        <v>21600</v>
      </c>
      <c r="S57" s="13">
        <v>290837</v>
      </c>
      <c r="T57" s="13">
        <v>19100.62</v>
      </c>
      <c r="U57" s="13">
        <v>19800</v>
      </c>
      <c r="V57" s="13">
        <v>21380</v>
      </c>
      <c r="W57" s="13">
        <v>21381.279999999999</v>
      </c>
      <c r="X57" s="13">
        <v>19800</v>
      </c>
      <c r="Y57" s="13">
        <v>19800</v>
      </c>
      <c r="Z57" s="13">
        <v>21847.57</v>
      </c>
      <c r="AA57" s="13">
        <v>24500</v>
      </c>
      <c r="AB57" s="13">
        <v>22500</v>
      </c>
      <c r="AC57" s="13">
        <v>22423.19</v>
      </c>
      <c r="AD57" s="13">
        <v>22500</v>
      </c>
      <c r="AE57" s="13">
        <v>22500</v>
      </c>
      <c r="AF57" s="13">
        <v>22500</v>
      </c>
      <c r="AG57" s="13">
        <v>0</v>
      </c>
      <c r="AH57" s="13">
        <v>0</v>
      </c>
      <c r="AI57" s="13">
        <v>0</v>
      </c>
      <c r="AJ57" s="13">
        <v>115080</v>
      </c>
      <c r="AK57" s="13">
        <v>115080</v>
      </c>
      <c r="AL57" s="13">
        <v>114441.84</v>
      </c>
      <c r="AM57" s="13">
        <v>107100</v>
      </c>
      <c r="AN57" s="13">
        <v>102845.7</v>
      </c>
      <c r="AO57" s="13">
        <v>102845.73</v>
      </c>
      <c r="AP57" s="13">
        <v>92400</v>
      </c>
      <c r="AQ57" s="13">
        <v>101927.81</v>
      </c>
      <c r="AR57" s="13">
        <v>101927.8</v>
      </c>
      <c r="AS57" s="13">
        <v>102900</v>
      </c>
      <c r="AT57" s="13">
        <v>102900</v>
      </c>
      <c r="AU57" s="13">
        <v>97724.5</v>
      </c>
      <c r="AV57" s="13">
        <v>100800</v>
      </c>
      <c r="AW57" s="13">
        <v>89136</v>
      </c>
      <c r="AX57" s="13">
        <v>89136.2</v>
      </c>
      <c r="AY57" s="13">
        <v>92400</v>
      </c>
      <c r="AZ57" s="13">
        <v>99800</v>
      </c>
      <c r="BA57" s="13">
        <v>99779.33</v>
      </c>
      <c r="BB57" s="13">
        <v>92400</v>
      </c>
      <c r="BC57" s="13">
        <v>92400</v>
      </c>
      <c r="BD57" s="13">
        <v>92245.27</v>
      </c>
      <c r="BE57" s="13">
        <v>93100</v>
      </c>
      <c r="BF57" s="13">
        <v>85200</v>
      </c>
      <c r="BG57" s="13">
        <v>85208.14</v>
      </c>
      <c r="BH57" s="13">
        <v>85500</v>
      </c>
      <c r="BI57" s="13">
        <v>85500</v>
      </c>
      <c r="BJ57" s="13">
        <v>102500</v>
      </c>
      <c r="BK57" s="13">
        <v>0</v>
      </c>
      <c r="BL57" s="13">
        <v>0</v>
      </c>
      <c r="BM57" s="13">
        <v>0</v>
      </c>
      <c r="BN57" s="13">
        <v>43840</v>
      </c>
      <c r="BO57" s="13">
        <v>43596.89</v>
      </c>
      <c r="BP57" s="13">
        <v>43596.89</v>
      </c>
      <c r="BQ57" s="13">
        <v>40800</v>
      </c>
      <c r="BR57" s="13">
        <v>39179.33</v>
      </c>
      <c r="BS57" s="13">
        <v>39179.33</v>
      </c>
      <c r="BT57" s="13">
        <v>35200</v>
      </c>
      <c r="BU57" s="13">
        <v>38829.64</v>
      </c>
      <c r="BV57" s="13">
        <v>38829.64</v>
      </c>
      <c r="BW57" s="13">
        <v>39200</v>
      </c>
      <c r="BX57" s="13">
        <v>39200</v>
      </c>
      <c r="BY57" s="13">
        <v>37228.379999999997</v>
      </c>
      <c r="BZ57" s="13">
        <v>38400</v>
      </c>
      <c r="CA57" s="13">
        <v>33957</v>
      </c>
      <c r="CB57" s="13">
        <v>33956.65</v>
      </c>
      <c r="CC57" s="13">
        <v>35200</v>
      </c>
      <c r="CD57" s="13">
        <v>38000</v>
      </c>
      <c r="CE57" s="13">
        <v>38011.17</v>
      </c>
      <c r="CF57" s="13">
        <v>35200</v>
      </c>
      <c r="CG57" s="13">
        <v>35200</v>
      </c>
      <c r="CH57" s="13">
        <v>29130.09</v>
      </c>
      <c r="CI57" s="13">
        <v>36750</v>
      </c>
      <c r="CJ57" s="13">
        <v>33700</v>
      </c>
      <c r="CK57" s="13">
        <v>33634.800000000003</v>
      </c>
      <c r="CL57" s="13">
        <v>33750</v>
      </c>
      <c r="CM57" s="13">
        <v>33750</v>
      </c>
      <c r="CN57" s="13">
        <v>32500</v>
      </c>
      <c r="CO57" s="13">
        <v>0</v>
      </c>
      <c r="CP57" s="13">
        <v>0</v>
      </c>
      <c r="CQ57" s="13">
        <v>0</v>
      </c>
      <c r="CR57" s="13">
        <v>2740</v>
      </c>
      <c r="CS57" s="13">
        <v>2740</v>
      </c>
      <c r="CT57" s="13">
        <v>2724.8</v>
      </c>
      <c r="CU57" s="13">
        <v>0</v>
      </c>
      <c r="CV57" s="13">
        <v>2448.6999999999998</v>
      </c>
      <c r="CW57" s="13">
        <v>2448.6999999999998</v>
      </c>
      <c r="CX57" s="13">
        <v>2200</v>
      </c>
      <c r="CY57" s="13">
        <v>35426.85</v>
      </c>
      <c r="CZ57" s="13">
        <v>2426.85</v>
      </c>
      <c r="DA57" s="13">
        <v>2450</v>
      </c>
      <c r="DB57" s="13">
        <v>2450</v>
      </c>
      <c r="DC57" s="13">
        <v>2326.77</v>
      </c>
      <c r="DD57" s="13">
        <v>2400</v>
      </c>
      <c r="DE57" s="13">
        <v>246909.29</v>
      </c>
      <c r="DF57" s="13">
        <v>2122.29</v>
      </c>
      <c r="DG57" s="13">
        <v>2200</v>
      </c>
      <c r="DH57" s="13">
        <v>2380</v>
      </c>
      <c r="DI57" s="13">
        <v>2375.6999999999998</v>
      </c>
      <c r="DJ57" s="13">
        <v>2600</v>
      </c>
      <c r="DK57" s="13">
        <v>12600</v>
      </c>
      <c r="DL57" s="13">
        <v>26702.58</v>
      </c>
      <c r="DM57" s="13">
        <v>9800</v>
      </c>
      <c r="DN57" s="13">
        <v>9000</v>
      </c>
      <c r="DO57" s="13">
        <v>8969.2800000000007</v>
      </c>
      <c r="DP57" s="13">
        <v>9000</v>
      </c>
      <c r="DQ57" s="13">
        <v>9000</v>
      </c>
      <c r="DR57" s="13">
        <v>10000</v>
      </c>
      <c r="DS57" s="13">
        <v>0</v>
      </c>
      <c r="DT57" s="13">
        <v>0</v>
      </c>
      <c r="DU57" s="13">
        <v>0</v>
      </c>
      <c r="DV57" s="13">
        <v>27400</v>
      </c>
      <c r="DW57" s="13">
        <v>27400</v>
      </c>
      <c r="DX57" s="13">
        <v>27248.05</v>
      </c>
      <c r="DY57" s="13">
        <v>0</v>
      </c>
      <c r="DZ57" s="13">
        <v>24487.08</v>
      </c>
      <c r="EA57" s="13">
        <v>24487.08</v>
      </c>
      <c r="EB57" s="13">
        <v>22000</v>
      </c>
      <c r="EC57" s="13">
        <v>24268.53</v>
      </c>
      <c r="ED57" s="13">
        <v>24268.53</v>
      </c>
      <c r="EE57" s="13">
        <v>24500</v>
      </c>
      <c r="EF57" s="13">
        <v>24500</v>
      </c>
      <c r="EG57" s="13">
        <v>23267.74</v>
      </c>
      <c r="EH57" s="13">
        <v>24000</v>
      </c>
      <c r="EI57" s="13">
        <v>21223</v>
      </c>
      <c r="EJ57" s="13">
        <v>21222.9</v>
      </c>
      <c r="EK57" s="13">
        <v>22000</v>
      </c>
      <c r="EL57" s="13">
        <v>23800</v>
      </c>
      <c r="EM57" s="13">
        <v>23756.98</v>
      </c>
      <c r="EN57" s="13">
        <v>25800</v>
      </c>
      <c r="EO57" s="13">
        <v>25800</v>
      </c>
      <c r="EP57" s="13">
        <v>19420.060000000001</v>
      </c>
      <c r="EQ57" s="13">
        <v>19600</v>
      </c>
      <c r="ER57" s="13">
        <v>17950</v>
      </c>
      <c r="ES57" s="13">
        <v>17938.55</v>
      </c>
      <c r="ET57" s="13">
        <v>18000</v>
      </c>
      <c r="EU57" s="13">
        <v>18000</v>
      </c>
      <c r="EV57" s="13">
        <v>22500</v>
      </c>
      <c r="EW57" s="13">
        <v>426855.24</v>
      </c>
      <c r="EX57" s="13">
        <v>421673.43</v>
      </c>
      <c r="EY57" s="13">
        <v>421673.43</v>
      </c>
      <c r="EZ57" s="13">
        <v>60280</v>
      </c>
      <c r="FA57" s="13">
        <v>60280</v>
      </c>
      <c r="FB57" s="13">
        <v>59945.74</v>
      </c>
      <c r="FC57" s="13">
        <v>0</v>
      </c>
      <c r="FD57" s="13">
        <v>53871.6</v>
      </c>
      <c r="FE57" s="13">
        <v>53871.58</v>
      </c>
      <c r="FF57" s="13">
        <v>48400</v>
      </c>
      <c r="FG57" s="13">
        <v>53390.76</v>
      </c>
      <c r="FH57" s="13">
        <v>53390.76</v>
      </c>
      <c r="FI57" s="13">
        <v>53900</v>
      </c>
      <c r="FJ57" s="13">
        <v>53900</v>
      </c>
      <c r="FK57" s="13">
        <v>51189.01</v>
      </c>
      <c r="FL57" s="13">
        <v>52800</v>
      </c>
      <c r="FM57" s="13">
        <v>46690</v>
      </c>
      <c r="FN57" s="13">
        <v>46690.38</v>
      </c>
      <c r="FO57" s="13">
        <v>48400</v>
      </c>
      <c r="FP57" s="13">
        <v>52260</v>
      </c>
      <c r="FQ57" s="13">
        <v>52265.37</v>
      </c>
      <c r="FR57" s="13">
        <v>56800</v>
      </c>
      <c r="FS57" s="13">
        <v>56800</v>
      </c>
      <c r="FT57" s="13">
        <v>53405.17</v>
      </c>
      <c r="FU57" s="13">
        <v>61250</v>
      </c>
      <c r="FV57" s="13">
        <v>56100</v>
      </c>
      <c r="FW57" s="13">
        <v>56057.99</v>
      </c>
      <c r="FX57" s="13">
        <v>56250</v>
      </c>
      <c r="FY57" s="13">
        <v>56250</v>
      </c>
      <c r="FZ57" s="13">
        <v>60000</v>
      </c>
      <c r="GA57" s="13">
        <v>0</v>
      </c>
      <c r="GB57" s="13">
        <v>0</v>
      </c>
      <c r="GC57" s="13">
        <v>0</v>
      </c>
      <c r="GD57" s="13">
        <v>0</v>
      </c>
      <c r="GE57" s="13">
        <v>0</v>
      </c>
      <c r="GF57" s="13">
        <v>0</v>
      </c>
      <c r="GG57" s="13">
        <v>0</v>
      </c>
      <c r="GH57" s="13">
        <v>0</v>
      </c>
      <c r="GI57" s="13">
        <v>0</v>
      </c>
      <c r="GJ57" s="13">
        <v>0</v>
      </c>
      <c r="GK57" s="13">
        <v>0</v>
      </c>
      <c r="GL57" s="13">
        <v>0</v>
      </c>
      <c r="GM57" s="13">
        <v>0</v>
      </c>
      <c r="GN57" s="13">
        <v>0</v>
      </c>
      <c r="GO57" s="13">
        <v>0</v>
      </c>
      <c r="GP57" s="13">
        <v>0</v>
      </c>
      <c r="GQ57" s="13">
        <v>0</v>
      </c>
      <c r="GR57" s="13">
        <v>0</v>
      </c>
      <c r="GS57" s="13">
        <v>0</v>
      </c>
      <c r="GT57" s="13">
        <v>0</v>
      </c>
      <c r="GU57" s="13">
        <v>0</v>
      </c>
      <c r="GV57" s="13">
        <v>0</v>
      </c>
      <c r="GW57" s="13">
        <v>0</v>
      </c>
      <c r="GX57" s="13">
        <v>0</v>
      </c>
      <c r="GY57" s="13">
        <v>0</v>
      </c>
      <c r="GZ57" s="13">
        <v>0</v>
      </c>
      <c r="HA57" s="13">
        <v>0</v>
      </c>
      <c r="HB57" s="13">
        <v>0</v>
      </c>
      <c r="HC57" s="13">
        <v>0</v>
      </c>
      <c r="HD57" s="13">
        <v>0</v>
      </c>
      <c r="HE57" s="13">
        <f t="shared" si="768"/>
        <v>426855.24</v>
      </c>
      <c r="HF57" s="13">
        <f t="shared" si="769"/>
        <v>421673.43</v>
      </c>
      <c r="HG57" s="13">
        <f t="shared" si="770"/>
        <v>421673.43</v>
      </c>
      <c r="HH57" s="13">
        <f t="shared" si="771"/>
        <v>274000</v>
      </c>
      <c r="HI57" s="13">
        <f t="shared" si="772"/>
        <v>273620.14</v>
      </c>
      <c r="HJ57" s="13">
        <f t="shared" si="773"/>
        <v>272480.56999999995</v>
      </c>
      <c r="HK57" s="13">
        <f t="shared" si="774"/>
        <v>170850</v>
      </c>
      <c r="HL57" s="13">
        <f t="shared" si="775"/>
        <v>244870.79</v>
      </c>
      <c r="HM57" s="13">
        <f t="shared" si="776"/>
        <v>244870.79000000004</v>
      </c>
      <c r="HN57" s="13">
        <f t="shared" si="777"/>
        <v>220000</v>
      </c>
      <c r="HO57" s="13">
        <f t="shared" si="778"/>
        <v>275685.26</v>
      </c>
      <c r="HP57" s="13">
        <f t="shared" si="779"/>
        <v>242685.25</v>
      </c>
      <c r="HQ57" s="13">
        <f t="shared" si="780"/>
        <v>278000</v>
      </c>
      <c r="HR57" s="13">
        <f t="shared" si="781"/>
        <v>278000</v>
      </c>
      <c r="HS57" s="13">
        <f t="shared" si="782"/>
        <v>232677.37</v>
      </c>
      <c r="HT57" s="13">
        <f t="shared" si="783"/>
        <v>240000</v>
      </c>
      <c r="HU57" s="13">
        <f t="shared" si="784"/>
        <v>728752.29</v>
      </c>
      <c r="HV57" s="13">
        <f t="shared" si="785"/>
        <v>212229.04</v>
      </c>
      <c r="HW57" s="13">
        <f t="shared" si="786"/>
        <v>220000</v>
      </c>
      <c r="HX57" s="13">
        <f t="shared" si="787"/>
        <v>237620</v>
      </c>
      <c r="HY57" s="13">
        <f t="shared" si="788"/>
        <v>237569.83000000002</v>
      </c>
      <c r="HZ57" s="13">
        <f t="shared" si="789"/>
        <v>232600</v>
      </c>
      <c r="IA57" s="13">
        <f t="shared" si="790"/>
        <v>242600</v>
      </c>
      <c r="IB57" s="13">
        <f t="shared" si="791"/>
        <v>242750.74</v>
      </c>
      <c r="IC57" s="13">
        <f t="shared" si="792"/>
        <v>245000</v>
      </c>
      <c r="ID57" s="13">
        <f t="shared" si="793"/>
        <v>224450</v>
      </c>
      <c r="IE57" s="13">
        <f t="shared" si="794"/>
        <v>224231.94999999998</v>
      </c>
      <c r="IF57" s="13">
        <f t="shared" si="795"/>
        <v>225000</v>
      </c>
      <c r="IG57" s="13">
        <f t="shared" si="796"/>
        <v>225000</v>
      </c>
      <c r="IH57" s="13">
        <v>224605.26</v>
      </c>
      <c r="II57" s="13">
        <f>AF57+BJ57+CN57+DR57+EV57+FZ57+HD57</f>
        <v>250000</v>
      </c>
      <c r="IJ57" s="54"/>
    </row>
    <row r="58" spans="1:244" ht="30" x14ac:dyDescent="0.25">
      <c r="A58" s="5">
        <v>3116</v>
      </c>
      <c r="B58" s="9" t="s">
        <v>34</v>
      </c>
      <c r="C58" s="13">
        <v>682000</v>
      </c>
      <c r="D58" s="13">
        <v>0</v>
      </c>
      <c r="E58" s="13">
        <v>57326.5</v>
      </c>
      <c r="F58" s="13">
        <v>30700</v>
      </c>
      <c r="G58" s="13">
        <v>36107.82</v>
      </c>
      <c r="H58" s="13">
        <v>36107.82</v>
      </c>
      <c r="I58" s="13">
        <v>73300</v>
      </c>
      <c r="J58" s="13">
        <v>40267.86</v>
      </c>
      <c r="K58" s="13">
        <v>57465.81</v>
      </c>
      <c r="L58" s="13">
        <v>67900</v>
      </c>
      <c r="M58" s="13">
        <v>364632.3</v>
      </c>
      <c r="N58" s="13">
        <v>45592.15</v>
      </c>
      <c r="O58" s="13">
        <v>495172</v>
      </c>
      <c r="P58" s="13">
        <v>609581.5</v>
      </c>
      <c r="Q58" s="13">
        <f>1593.63+113631.73</f>
        <v>115225.36</v>
      </c>
      <c r="R58" s="13">
        <v>306936</v>
      </c>
      <c r="S58" s="13">
        <v>27020.26</v>
      </c>
      <c r="T58" s="13">
        <v>281906.76</v>
      </c>
      <c r="U58" s="13">
        <v>145200</v>
      </c>
      <c r="V58" s="13">
        <v>1145200</v>
      </c>
      <c r="W58" s="13">
        <v>1054131.52</v>
      </c>
      <c r="X58" s="13">
        <v>350600</v>
      </c>
      <c r="Y58" s="13">
        <v>816600</v>
      </c>
      <c r="Z58" s="13">
        <v>262680.83</v>
      </c>
      <c r="AA58" s="13">
        <v>34000</v>
      </c>
      <c r="AB58" s="13">
        <v>185000</v>
      </c>
      <c r="AC58" s="13">
        <v>198621.75</v>
      </c>
      <c r="AD58" s="13">
        <v>77500</v>
      </c>
      <c r="AE58" s="13">
        <v>177500</v>
      </c>
      <c r="AF58" s="13">
        <v>56100</v>
      </c>
      <c r="AG58" s="13">
        <v>0</v>
      </c>
      <c r="AH58" s="13">
        <v>0</v>
      </c>
      <c r="AI58" s="13">
        <v>0</v>
      </c>
      <c r="AJ58" s="13">
        <v>143010</v>
      </c>
      <c r="AK58" s="13">
        <v>168503.16</v>
      </c>
      <c r="AL58" s="13">
        <v>168503.16</v>
      </c>
      <c r="AM58" s="13">
        <v>155400</v>
      </c>
      <c r="AN58" s="13">
        <v>148097.88</v>
      </c>
      <c r="AO58" s="13">
        <v>148097.88</v>
      </c>
      <c r="AP58" s="13">
        <v>130200</v>
      </c>
      <c r="AQ58" s="13">
        <v>180643.26</v>
      </c>
      <c r="AR58" s="13">
        <v>132506.22</v>
      </c>
      <c r="AS58" s="13">
        <v>134400</v>
      </c>
      <c r="AT58" s="13">
        <v>134400</v>
      </c>
      <c r="AU58" s="13">
        <v>117269.46</v>
      </c>
      <c r="AV58" s="13">
        <v>117600</v>
      </c>
      <c r="AW58" s="13">
        <v>114708</v>
      </c>
      <c r="AX58" s="13">
        <v>114707.88</v>
      </c>
      <c r="AY58" s="13">
        <v>117600</v>
      </c>
      <c r="AZ58" s="13">
        <v>117600</v>
      </c>
      <c r="BA58" s="13">
        <v>117600.42</v>
      </c>
      <c r="BB58" s="13">
        <v>124200</v>
      </c>
      <c r="BC58" s="13">
        <v>124200</v>
      </c>
      <c r="BD58" s="13">
        <v>107594.32</v>
      </c>
      <c r="BE58" s="13">
        <v>110200</v>
      </c>
      <c r="BF58" s="13">
        <v>110200</v>
      </c>
      <c r="BG58" s="13">
        <v>104210.44</v>
      </c>
      <c r="BH58" s="13">
        <v>104500</v>
      </c>
      <c r="BI58" s="13">
        <v>104500</v>
      </c>
      <c r="BJ58" s="13">
        <v>118900</v>
      </c>
      <c r="BK58" s="13">
        <v>0</v>
      </c>
      <c r="BL58" s="13">
        <v>0</v>
      </c>
      <c r="BM58" s="13">
        <v>0</v>
      </c>
      <c r="BN58" s="13">
        <v>54480</v>
      </c>
      <c r="BO58" s="13">
        <v>64191.68</v>
      </c>
      <c r="BP58" s="13">
        <v>64191.68</v>
      </c>
      <c r="BQ58" s="13">
        <v>59200</v>
      </c>
      <c r="BR58" s="13">
        <v>56418.239999999998</v>
      </c>
      <c r="BS58" s="13">
        <v>56418.239999999998</v>
      </c>
      <c r="BT58" s="13">
        <v>49600</v>
      </c>
      <c r="BU58" s="13">
        <v>68816.479999999996</v>
      </c>
      <c r="BV58" s="13">
        <v>50478.559999999998</v>
      </c>
      <c r="BW58" s="13">
        <v>51200</v>
      </c>
      <c r="BX58" s="13">
        <v>51200</v>
      </c>
      <c r="BY58" s="13">
        <v>44674.080000000002</v>
      </c>
      <c r="BZ58" s="13">
        <v>44800</v>
      </c>
      <c r="CA58" s="13">
        <v>43698</v>
      </c>
      <c r="CB58" s="13">
        <v>43698.239999999998</v>
      </c>
      <c r="CC58" s="13">
        <v>44800</v>
      </c>
      <c r="CD58" s="13">
        <v>44800</v>
      </c>
      <c r="CE58" s="13">
        <v>44800.160000000003</v>
      </c>
      <c r="CF58" s="13">
        <v>47300</v>
      </c>
      <c r="CG58" s="13">
        <v>47300</v>
      </c>
      <c r="CH58" s="13">
        <v>33977.160000000003</v>
      </c>
      <c r="CI58" s="13">
        <v>43500</v>
      </c>
      <c r="CJ58" s="13">
        <v>41500</v>
      </c>
      <c r="CK58" s="13">
        <v>41135.699999999997</v>
      </c>
      <c r="CL58" s="13">
        <v>41250</v>
      </c>
      <c r="CM58" s="13">
        <v>41250</v>
      </c>
      <c r="CN58" s="13">
        <v>37700</v>
      </c>
      <c r="CO58" s="13">
        <v>0</v>
      </c>
      <c r="CP58" s="13">
        <v>0</v>
      </c>
      <c r="CQ58" s="13">
        <v>0</v>
      </c>
      <c r="CR58" s="13">
        <v>3405</v>
      </c>
      <c r="CS58" s="13">
        <v>32000</v>
      </c>
      <c r="CT58" s="13">
        <v>88628.98</v>
      </c>
      <c r="CU58" s="13">
        <v>141361.70000000001</v>
      </c>
      <c r="CV58" s="13">
        <v>57007.24</v>
      </c>
      <c r="CW58" s="13">
        <v>77748.179999999993</v>
      </c>
      <c r="CX58" s="13">
        <v>77712</v>
      </c>
      <c r="CY58" s="13">
        <v>257824.03</v>
      </c>
      <c r="CZ58" s="13">
        <v>25581.360000000001</v>
      </c>
      <c r="DA58" s="13">
        <v>122155</v>
      </c>
      <c r="DB58" s="13">
        <v>122155</v>
      </c>
      <c r="DC58" s="13">
        <f>12434.99+119873.94</f>
        <v>132308.93</v>
      </c>
      <c r="DD58" s="13">
        <v>247587</v>
      </c>
      <c r="DE58" s="13">
        <v>757955</v>
      </c>
      <c r="DF58" s="13">
        <v>364171.25</v>
      </c>
      <c r="DG58" s="13">
        <v>2800</v>
      </c>
      <c r="DH58" s="13">
        <v>178816.56</v>
      </c>
      <c r="DI58" s="13">
        <v>179416.57</v>
      </c>
      <c r="DJ58" s="13">
        <v>196000</v>
      </c>
      <c r="DK58" s="13">
        <v>196000</v>
      </c>
      <c r="DL58" s="13">
        <v>249851.99</v>
      </c>
      <c r="DM58" s="13">
        <v>170000</v>
      </c>
      <c r="DN58" s="13">
        <v>425000</v>
      </c>
      <c r="DO58" s="13">
        <v>256332.12</v>
      </c>
      <c r="DP58" s="13">
        <v>41000</v>
      </c>
      <c r="DQ58" s="13">
        <v>63300</v>
      </c>
      <c r="DR58" s="13">
        <v>383600</v>
      </c>
      <c r="DS58" s="13">
        <v>0</v>
      </c>
      <c r="DT58" s="13">
        <v>0</v>
      </c>
      <c r="DU58" s="13">
        <v>0</v>
      </c>
      <c r="DV58" s="13">
        <v>34050</v>
      </c>
      <c r="DW58" s="13">
        <v>40119.800000000003</v>
      </c>
      <c r="DX58" s="13">
        <v>40119.800000000003</v>
      </c>
      <c r="DY58" s="13">
        <v>37000</v>
      </c>
      <c r="DZ58" s="13">
        <v>35261.4</v>
      </c>
      <c r="EA58" s="13">
        <v>35261.4</v>
      </c>
      <c r="EB58" s="13">
        <v>31000</v>
      </c>
      <c r="EC58" s="13">
        <v>43010.3</v>
      </c>
      <c r="ED58" s="13">
        <v>31549.1</v>
      </c>
      <c r="EE58" s="13">
        <v>32000</v>
      </c>
      <c r="EF58" s="13">
        <v>32000</v>
      </c>
      <c r="EG58" s="13">
        <v>27921.3</v>
      </c>
      <c r="EH58" s="13">
        <v>28000</v>
      </c>
      <c r="EI58" s="13">
        <v>27311</v>
      </c>
      <c r="EJ58" s="13">
        <v>27311.4</v>
      </c>
      <c r="EK58" s="13">
        <v>28000</v>
      </c>
      <c r="EL58" s="13">
        <v>28000</v>
      </c>
      <c r="EM58" s="13">
        <v>28000.1</v>
      </c>
      <c r="EN58" s="13">
        <v>29500</v>
      </c>
      <c r="EO58" s="13">
        <v>29500</v>
      </c>
      <c r="EP58" s="13">
        <v>22651.439999999999</v>
      </c>
      <c r="EQ58" s="13">
        <v>23200</v>
      </c>
      <c r="ER58" s="13">
        <v>21950</v>
      </c>
      <c r="ES58" s="13">
        <v>21939.040000000001</v>
      </c>
      <c r="ET58" s="13">
        <v>22000</v>
      </c>
      <c r="EU58" s="13">
        <v>22000</v>
      </c>
      <c r="EV58" s="13">
        <v>26100</v>
      </c>
      <c r="EW58" s="13">
        <v>0</v>
      </c>
      <c r="EX58" s="13">
        <v>522875</v>
      </c>
      <c r="EY58" s="13">
        <v>522875</v>
      </c>
      <c r="EZ58" s="13">
        <v>74910</v>
      </c>
      <c r="FA58" s="13">
        <v>88263.56</v>
      </c>
      <c r="FB58" s="13">
        <v>88263.56</v>
      </c>
      <c r="FC58" s="13">
        <v>81400</v>
      </c>
      <c r="FD58" s="13">
        <v>77575.08</v>
      </c>
      <c r="FE58" s="13">
        <v>77575.08</v>
      </c>
      <c r="FF58" s="13">
        <v>68200</v>
      </c>
      <c r="FG58" s="13">
        <v>94622.66</v>
      </c>
      <c r="FH58" s="13">
        <v>69408</v>
      </c>
      <c r="FI58" s="13">
        <v>70400</v>
      </c>
      <c r="FJ58" s="13">
        <v>70400</v>
      </c>
      <c r="FK58" s="13">
        <v>61426.84</v>
      </c>
      <c r="FL58" s="13">
        <v>61600</v>
      </c>
      <c r="FM58" s="13">
        <v>60085</v>
      </c>
      <c r="FN58" s="13">
        <v>60085.08</v>
      </c>
      <c r="FO58" s="13">
        <v>61600</v>
      </c>
      <c r="FP58" s="13">
        <v>61600</v>
      </c>
      <c r="FQ58" s="13">
        <v>61600.2</v>
      </c>
      <c r="FR58" s="13">
        <v>65050</v>
      </c>
      <c r="FS58" s="13">
        <v>65050</v>
      </c>
      <c r="FT58" s="13">
        <v>62291.46</v>
      </c>
      <c r="FU58" s="13">
        <v>72500</v>
      </c>
      <c r="FV58" s="13">
        <v>68600</v>
      </c>
      <c r="FW58" s="13">
        <v>68559.5</v>
      </c>
      <c r="FX58" s="13">
        <v>68750</v>
      </c>
      <c r="FY58" s="13">
        <v>68750</v>
      </c>
      <c r="FZ58" s="13">
        <v>69600</v>
      </c>
      <c r="GA58" s="13">
        <v>0</v>
      </c>
      <c r="GB58" s="13">
        <v>0</v>
      </c>
      <c r="GC58" s="13">
        <v>0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0</v>
      </c>
      <c r="GO58" s="13">
        <v>0</v>
      </c>
      <c r="GP58" s="13">
        <v>0</v>
      </c>
      <c r="GQ58" s="13">
        <v>0</v>
      </c>
      <c r="GR58" s="13">
        <v>0</v>
      </c>
      <c r="GS58" s="13">
        <v>0</v>
      </c>
      <c r="GT58" s="13">
        <v>312</v>
      </c>
      <c r="GU58" s="13">
        <v>312</v>
      </c>
      <c r="GV58" s="13">
        <v>0</v>
      </c>
      <c r="GW58" s="13">
        <v>0</v>
      </c>
      <c r="GX58" s="13">
        <v>78.540000000000006</v>
      </c>
      <c r="GY58" s="13">
        <v>0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f t="shared" si="768"/>
        <v>682000</v>
      </c>
      <c r="HF58" s="13">
        <f t="shared" si="769"/>
        <v>522875</v>
      </c>
      <c r="HG58" s="13">
        <f t="shared" si="770"/>
        <v>580201.5</v>
      </c>
      <c r="HH58" s="13">
        <f t="shared" si="771"/>
        <v>340555</v>
      </c>
      <c r="HI58" s="13">
        <f t="shared" si="772"/>
        <v>429186.02</v>
      </c>
      <c r="HJ58" s="13">
        <f t="shared" si="773"/>
        <v>485815</v>
      </c>
      <c r="HK58" s="13">
        <f t="shared" si="774"/>
        <v>547661.69999999995</v>
      </c>
      <c r="HL58" s="13">
        <f t="shared" si="775"/>
        <v>414627.70000000007</v>
      </c>
      <c r="HM58" s="13">
        <f t="shared" si="776"/>
        <v>452566.59</v>
      </c>
      <c r="HN58" s="13">
        <f t="shared" si="777"/>
        <v>424612</v>
      </c>
      <c r="HO58" s="13">
        <f t="shared" si="778"/>
        <v>1009549.0300000001</v>
      </c>
      <c r="HP58" s="13">
        <f t="shared" si="779"/>
        <v>355115.38999999996</v>
      </c>
      <c r="HQ58" s="13">
        <f t="shared" si="780"/>
        <v>905327</v>
      </c>
      <c r="HR58" s="13">
        <f t="shared" si="781"/>
        <v>1019736.5</v>
      </c>
      <c r="HS58" s="13">
        <f t="shared" si="782"/>
        <v>498825.97</v>
      </c>
      <c r="HT58" s="13">
        <f t="shared" si="783"/>
        <v>806523</v>
      </c>
      <c r="HU58" s="13">
        <f t="shared" si="784"/>
        <v>1030777.26</v>
      </c>
      <c r="HV58" s="13">
        <f t="shared" si="785"/>
        <v>891880.61</v>
      </c>
      <c r="HW58" s="13">
        <f t="shared" si="786"/>
        <v>400000</v>
      </c>
      <c r="HX58" s="13">
        <f t="shared" si="787"/>
        <v>1576328.56</v>
      </c>
      <c r="HY58" s="13">
        <f t="shared" si="788"/>
        <v>1485860.97</v>
      </c>
      <c r="HZ58" s="13">
        <f t="shared" si="789"/>
        <v>812650</v>
      </c>
      <c r="IA58" s="13">
        <f t="shared" si="790"/>
        <v>1278650</v>
      </c>
      <c r="IB58" s="13">
        <f t="shared" si="791"/>
        <v>739125.74</v>
      </c>
      <c r="IC58" s="13">
        <f t="shared" si="792"/>
        <v>453400</v>
      </c>
      <c r="ID58" s="13">
        <f t="shared" si="793"/>
        <v>852250</v>
      </c>
      <c r="IE58" s="13">
        <f t="shared" si="794"/>
        <v>690798.55</v>
      </c>
      <c r="IF58" s="13">
        <f t="shared" si="795"/>
        <v>355000</v>
      </c>
      <c r="IG58" s="13">
        <f t="shared" si="796"/>
        <v>477300</v>
      </c>
      <c r="IH58" s="13">
        <v>628055.47</v>
      </c>
      <c r="II58" s="13">
        <f>AF58+BJ58+CN58+DR58+EV58+FZ58+HD58</f>
        <v>692000</v>
      </c>
      <c r="IJ58" s="54"/>
    </row>
    <row r="59" spans="1:244" x14ac:dyDescent="0.25">
      <c r="A59" s="5">
        <v>3125</v>
      </c>
      <c r="B59" s="9" t="s">
        <v>411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50000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59500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f t="shared" ref="BA59" si="797">AZ59</f>
        <v>0</v>
      </c>
      <c r="BB59" s="13">
        <f>AZ59</f>
        <v>0</v>
      </c>
      <c r="BC59" s="13">
        <f>BA59</f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f t="shared" ref="CE59" si="798">CD59</f>
        <v>0</v>
      </c>
      <c r="CF59" s="13">
        <f>CD59</f>
        <v>0</v>
      </c>
      <c r="CG59" s="13">
        <f>CE59</f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50000</v>
      </c>
      <c r="DM59" s="13">
        <v>0</v>
      </c>
      <c r="DN59" s="13">
        <v>0</v>
      </c>
      <c r="DO59" s="13">
        <v>59500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3">
        <v>0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0</v>
      </c>
      <c r="EZ59" s="13">
        <v>0</v>
      </c>
      <c r="FA59" s="13">
        <v>0</v>
      </c>
      <c r="FB59" s="13">
        <v>0</v>
      </c>
      <c r="FC59" s="13">
        <v>0</v>
      </c>
      <c r="FD59" s="13">
        <v>0</v>
      </c>
      <c r="FE59" s="13">
        <v>0</v>
      </c>
      <c r="FF59" s="13">
        <v>0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0</v>
      </c>
      <c r="FR59" s="13">
        <v>0</v>
      </c>
      <c r="FS59" s="13">
        <v>0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0</v>
      </c>
      <c r="GC59" s="13">
        <v>0</v>
      </c>
      <c r="GD59" s="13">
        <v>0</v>
      </c>
      <c r="GE59" s="13">
        <v>0</v>
      </c>
      <c r="GF59" s="13">
        <v>0</v>
      </c>
      <c r="GG59" s="13">
        <v>0</v>
      </c>
      <c r="GH59" s="13">
        <v>0</v>
      </c>
      <c r="GI59" s="13">
        <v>0</v>
      </c>
      <c r="GJ59" s="13">
        <v>0</v>
      </c>
      <c r="GK59" s="13">
        <v>0</v>
      </c>
      <c r="GL59" s="13">
        <v>0</v>
      </c>
      <c r="GM59" s="13">
        <v>0</v>
      </c>
      <c r="GN59" s="13">
        <v>0</v>
      </c>
      <c r="GO59" s="13">
        <v>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0</v>
      </c>
      <c r="GX59" s="13">
        <v>0</v>
      </c>
      <c r="GY59" s="13">
        <v>0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f t="shared" si="768"/>
        <v>0</v>
      </c>
      <c r="HF59" s="13">
        <f t="shared" si="769"/>
        <v>0</v>
      </c>
      <c r="HG59" s="13">
        <f t="shared" si="770"/>
        <v>0</v>
      </c>
      <c r="HH59" s="13">
        <f t="shared" si="771"/>
        <v>0</v>
      </c>
      <c r="HI59" s="13">
        <f t="shared" si="772"/>
        <v>0</v>
      </c>
      <c r="HJ59" s="13">
        <f t="shared" si="773"/>
        <v>0</v>
      </c>
      <c r="HK59" s="13">
        <f t="shared" si="774"/>
        <v>0</v>
      </c>
      <c r="HL59" s="13">
        <f t="shared" si="775"/>
        <v>0</v>
      </c>
      <c r="HM59" s="13">
        <f t="shared" si="776"/>
        <v>0</v>
      </c>
      <c r="HN59" s="13">
        <f t="shared" si="777"/>
        <v>0</v>
      </c>
      <c r="HO59" s="13">
        <f t="shared" si="778"/>
        <v>0</v>
      </c>
      <c r="HP59" s="13">
        <f t="shared" si="779"/>
        <v>0</v>
      </c>
      <c r="HQ59" s="13">
        <f t="shared" si="780"/>
        <v>0</v>
      </c>
      <c r="HR59" s="13">
        <f t="shared" si="781"/>
        <v>0</v>
      </c>
      <c r="HS59" s="13">
        <f t="shared" si="782"/>
        <v>0</v>
      </c>
      <c r="HT59" s="13">
        <f t="shared" si="783"/>
        <v>0</v>
      </c>
      <c r="HU59" s="13">
        <f t="shared" si="784"/>
        <v>0</v>
      </c>
      <c r="HV59" s="13">
        <f t="shared" si="785"/>
        <v>50000</v>
      </c>
      <c r="HW59" s="13">
        <f t="shared" si="786"/>
        <v>0</v>
      </c>
      <c r="HX59" s="13">
        <f t="shared" si="787"/>
        <v>0</v>
      </c>
      <c r="HY59" s="13">
        <f t="shared" si="788"/>
        <v>0</v>
      </c>
      <c r="HZ59" s="13">
        <f t="shared" si="789"/>
        <v>0</v>
      </c>
      <c r="IA59" s="13">
        <f t="shared" si="790"/>
        <v>0</v>
      </c>
      <c r="IB59" s="13">
        <f t="shared" si="791"/>
        <v>50000</v>
      </c>
      <c r="IC59" s="13">
        <f t="shared" si="792"/>
        <v>0</v>
      </c>
      <c r="ID59" s="13">
        <f t="shared" si="793"/>
        <v>59500</v>
      </c>
      <c r="IE59" s="13">
        <f t="shared" si="794"/>
        <v>59500</v>
      </c>
      <c r="IF59" s="13">
        <f t="shared" si="795"/>
        <v>0</v>
      </c>
      <c r="IG59" s="13">
        <f t="shared" si="796"/>
        <v>0</v>
      </c>
      <c r="IH59" s="13">
        <v>10000</v>
      </c>
      <c r="II59" s="13">
        <f>AF59+BJ59+CN59+DR59+EV59+FZ59+HD59</f>
        <v>0</v>
      </c>
      <c r="IJ59" s="54"/>
    </row>
    <row r="60" spans="1:244" ht="15" customHeight="1" x14ac:dyDescent="0.25">
      <c r="A60" s="5">
        <v>32</v>
      </c>
      <c r="B60" s="8" t="s">
        <v>89</v>
      </c>
      <c r="C60" s="12">
        <f t="shared" ref="C60:GF60" si="799">SUM(C61:C65)</f>
        <v>2375000</v>
      </c>
      <c r="D60" s="12">
        <f t="shared" ref="D60" si="800">SUM(D61:D65)</f>
        <v>2345000</v>
      </c>
      <c r="E60" s="12">
        <f t="shared" si="799"/>
        <v>2505661.3099999996</v>
      </c>
      <c r="F60" s="12">
        <f t="shared" si="799"/>
        <v>2114140</v>
      </c>
      <c r="G60" s="12">
        <f t="shared" ref="G60" si="801">SUM(G61:G65)</f>
        <v>2109200</v>
      </c>
      <c r="H60" s="12">
        <f t="shared" si="799"/>
        <v>1930705.43</v>
      </c>
      <c r="I60" s="12">
        <f t="shared" si="799"/>
        <v>1412777.55</v>
      </c>
      <c r="J60" s="12">
        <f t="shared" ref="J60" si="802">SUM(J61:J65)</f>
        <v>1517777.55</v>
      </c>
      <c r="K60" s="12">
        <f t="shared" si="799"/>
        <v>1309743.1200000001</v>
      </c>
      <c r="L60" s="12">
        <f t="shared" ref="L60:M60" si="803">SUM(L61:L65)</f>
        <v>556950</v>
      </c>
      <c r="M60" s="12">
        <f t="shared" si="803"/>
        <v>1022457.74</v>
      </c>
      <c r="N60" s="12">
        <f>SUM(N61:N65)</f>
        <v>246068.81</v>
      </c>
      <c r="O60" s="12">
        <f t="shared" ref="O60" si="804">SUM(O61:O65)</f>
        <v>1133541</v>
      </c>
      <c r="P60" s="12">
        <f t="shared" ref="P60:S60" si="805">SUM(P61:P65)</f>
        <v>1514299.74</v>
      </c>
      <c r="Q60" s="12">
        <f>SUM(Q61:Q65)</f>
        <v>840196.63</v>
      </c>
      <c r="R60" s="12">
        <f t="shared" ref="R60" si="806">SUM(R61:R65)</f>
        <v>678521.77</v>
      </c>
      <c r="S60" s="12">
        <f t="shared" si="805"/>
        <v>2051596.01</v>
      </c>
      <c r="T60" s="12">
        <f>SUM(T61:T65)</f>
        <v>1327752.3399999999</v>
      </c>
      <c r="U60" s="12">
        <f t="shared" ref="U60:V60" si="807">SUM(U61:U65)</f>
        <v>521722</v>
      </c>
      <c r="V60" s="12">
        <f t="shared" si="807"/>
        <v>2878206.75</v>
      </c>
      <c r="W60" s="12">
        <f t="shared" ref="W60:Y60" si="808">SUM(W61:W65)</f>
        <v>773357.58000000007</v>
      </c>
      <c r="X60" s="12">
        <f t="shared" ref="X60" si="809">SUM(X61:X65)</f>
        <v>3963000</v>
      </c>
      <c r="Y60" s="12">
        <f t="shared" si="808"/>
        <v>3428000</v>
      </c>
      <c r="Z60" s="12">
        <f t="shared" ref="Z60:AD60" si="810">SUM(Z61:Z65)</f>
        <v>2940628.57</v>
      </c>
      <c r="AA60" s="12">
        <f t="shared" si="810"/>
        <v>276000</v>
      </c>
      <c r="AB60" s="12">
        <f t="shared" ref="AB60:AF60" si="811">SUM(AB61:AB65)</f>
        <v>580000</v>
      </c>
      <c r="AC60" s="12">
        <f t="shared" si="810"/>
        <v>314011.64</v>
      </c>
      <c r="AD60" s="12">
        <f t="shared" si="810"/>
        <v>1242500</v>
      </c>
      <c r="AE60" s="12">
        <f t="shared" si="811"/>
        <v>1072500</v>
      </c>
      <c r="AF60" s="12">
        <f t="shared" si="811"/>
        <v>351000</v>
      </c>
      <c r="AG60" s="12">
        <f t="shared" ref="AG60" si="812">SUM(AG61:AG65)</f>
        <v>0</v>
      </c>
      <c r="AH60" s="12">
        <f>SUM(AH61:AH65)</f>
        <v>110000</v>
      </c>
      <c r="AI60" s="12">
        <f>SUM(AI61:AI65)</f>
        <v>100246.08</v>
      </c>
      <c r="AJ60" s="12">
        <f t="shared" ref="AJ60" si="813">SUM(AJ61:AJ65)</f>
        <v>72700</v>
      </c>
      <c r="AK60" s="12">
        <f>SUM(AK61:AK65)</f>
        <v>72700</v>
      </c>
      <c r="AL60" s="12">
        <f>SUM(AL61:AL65)</f>
        <v>72751.679999999993</v>
      </c>
      <c r="AM60" s="12">
        <f t="shared" ref="AM60" si="814">SUM(AM61:AM65)</f>
        <v>52211.5</v>
      </c>
      <c r="AN60" s="12">
        <f>SUM(AN61:AN65)</f>
        <v>5234</v>
      </c>
      <c r="AO60" s="12">
        <f>SUM(AO61:AO65)</f>
        <v>5024.6400000000003</v>
      </c>
      <c r="AP60" s="12">
        <f t="shared" ref="AP60" si="815">SUM(AP61:AP65)</f>
        <v>5170</v>
      </c>
      <c r="AQ60" s="12">
        <f>SUM(AQ61:AQ65)</f>
        <v>5170</v>
      </c>
      <c r="AR60" s="12">
        <f>SUM(AR61:AR65)</f>
        <v>4997.76</v>
      </c>
      <c r="AS60" s="12">
        <f t="shared" ref="AS60" si="816">SUM(AS61:AS65)</f>
        <v>5500</v>
      </c>
      <c r="AT60" s="12">
        <f t="shared" ref="AT60:AX60" si="817">SUM(AT61:AT65)</f>
        <v>5500</v>
      </c>
      <c r="AU60" s="12">
        <f>SUM(AU61:AU65)</f>
        <v>0</v>
      </c>
      <c r="AV60" s="12">
        <f t="shared" ref="AV60:AW60" si="818">SUM(AV61:AV65)</f>
        <v>5288.46</v>
      </c>
      <c r="AW60" s="12">
        <f t="shared" si="818"/>
        <v>16250</v>
      </c>
      <c r="AX60" s="12">
        <f t="shared" si="817"/>
        <v>16242.24</v>
      </c>
      <c r="AY60" s="12">
        <f t="shared" ref="AY60:AZ60" si="819">SUM(AY61:AY65)</f>
        <v>46635</v>
      </c>
      <c r="AZ60" s="12">
        <f t="shared" si="819"/>
        <v>56645</v>
      </c>
      <c r="BA60" s="12">
        <f>SUM(BA61:BA65)</f>
        <v>84020.160000000003</v>
      </c>
      <c r="BB60" s="12">
        <f t="shared" ref="BB60" si="820">SUM(BB61:BB65)</f>
        <v>82000</v>
      </c>
      <c r="BC60" s="12">
        <f>SUM(BC61:BC65)</f>
        <v>112455</v>
      </c>
      <c r="BD60" s="12">
        <f t="shared" ref="BD60:BG60" si="821">SUM(BD61:BD65)</f>
        <v>58980.959999999999</v>
      </c>
      <c r="BE60" s="12">
        <f t="shared" ref="BE60" si="822">SUM(BE61:BE65)</f>
        <v>0</v>
      </c>
      <c r="BF60" s="12">
        <f t="shared" si="821"/>
        <v>0</v>
      </c>
      <c r="BG60" s="12">
        <f t="shared" si="821"/>
        <v>49817</v>
      </c>
      <c r="BH60" s="12">
        <f t="shared" ref="BH60:BJ60" si="823">SUM(BH61:BH65)</f>
        <v>0</v>
      </c>
      <c r="BI60" s="12">
        <f t="shared" si="823"/>
        <v>10959.74</v>
      </c>
      <c r="BJ60" s="12">
        <f t="shared" si="823"/>
        <v>0</v>
      </c>
      <c r="BK60" s="12">
        <f t="shared" ref="BK60" si="824">SUM(BK61:BK65)</f>
        <v>0</v>
      </c>
      <c r="BL60" s="12">
        <f>SUM(BL61:BL65)</f>
        <v>0</v>
      </c>
      <c r="BM60" s="12">
        <f>SUM(BM61:BM65)</f>
        <v>0</v>
      </c>
      <c r="BN60" s="12">
        <f t="shared" ref="BN60" si="825">SUM(BN61:BN65)</f>
        <v>0</v>
      </c>
      <c r="BO60" s="12">
        <f>SUM(BO61:BO65)</f>
        <v>0</v>
      </c>
      <c r="BP60" s="12">
        <f>SUM(BP61:BP65)</f>
        <v>0</v>
      </c>
      <c r="BQ60" s="12">
        <f t="shared" ref="BQ60" si="826">SUM(BQ61:BQ65)</f>
        <v>0</v>
      </c>
      <c r="BR60" s="12">
        <f>SUM(BR61:BR65)</f>
        <v>0</v>
      </c>
      <c r="BS60" s="12">
        <f>SUM(BS61:BS65)</f>
        <v>0</v>
      </c>
      <c r="BT60" s="12">
        <f t="shared" ref="BT60" si="827">SUM(BT61:BT65)</f>
        <v>0</v>
      </c>
      <c r="BU60" s="12">
        <f>SUM(BU61:BU65)</f>
        <v>0</v>
      </c>
      <c r="BV60" s="12">
        <f>SUM(BV61:BV65)</f>
        <v>0</v>
      </c>
      <c r="BW60" s="12">
        <f t="shared" ref="BW60" si="828">SUM(BW61:BW65)</f>
        <v>0</v>
      </c>
      <c r="BX60" s="12">
        <f t="shared" ref="BX60:CB60" si="829">SUM(BX61:BX65)</f>
        <v>0</v>
      </c>
      <c r="BY60" s="12">
        <f>SUM(BY61:BY65)</f>
        <v>0</v>
      </c>
      <c r="BZ60" s="12">
        <f t="shared" ref="BZ60:CA60" si="830">SUM(BZ61:BZ65)</f>
        <v>0</v>
      </c>
      <c r="CA60" s="12">
        <f t="shared" si="830"/>
        <v>0</v>
      </c>
      <c r="CB60" s="12">
        <f t="shared" si="829"/>
        <v>0</v>
      </c>
      <c r="CC60" s="12">
        <f t="shared" ref="CC60:CD60" si="831">SUM(CC61:CC65)</f>
        <v>0</v>
      </c>
      <c r="CD60" s="12">
        <f t="shared" si="831"/>
        <v>0</v>
      </c>
      <c r="CE60" s="12">
        <f>SUM(CE61:CE65)</f>
        <v>0</v>
      </c>
      <c r="CF60" s="12">
        <f t="shared" ref="CF60" si="832">SUM(CF61:CF65)</f>
        <v>0</v>
      </c>
      <c r="CG60" s="12">
        <f>SUM(CG61:CG65)</f>
        <v>0</v>
      </c>
      <c r="CH60" s="12">
        <f t="shared" ref="CH60:CK60" si="833">SUM(CH61:CH65)</f>
        <v>121.6</v>
      </c>
      <c r="CI60" s="12">
        <f t="shared" ref="CI60" si="834">SUM(CI61:CI65)</f>
        <v>0</v>
      </c>
      <c r="CJ60" s="12">
        <f t="shared" si="833"/>
        <v>0</v>
      </c>
      <c r="CK60" s="12">
        <f t="shared" si="833"/>
        <v>0</v>
      </c>
      <c r="CL60" s="12">
        <f t="shared" ref="CL60:CN60" si="835">SUM(CL61:CL65)</f>
        <v>0</v>
      </c>
      <c r="CM60" s="12">
        <f t="shared" si="835"/>
        <v>0</v>
      </c>
      <c r="CN60" s="12">
        <f t="shared" si="835"/>
        <v>0</v>
      </c>
      <c r="CO60" s="12">
        <f t="shared" ref="CO60" si="836">SUM(CO61:CO65)</f>
        <v>2605000</v>
      </c>
      <c r="CP60" s="12">
        <f t="shared" si="799"/>
        <v>2605000</v>
      </c>
      <c r="CQ60" s="12">
        <f t="shared" si="799"/>
        <v>2346277</v>
      </c>
      <c r="CR60" s="12">
        <f t="shared" ref="CR60" si="837">SUM(CR61:CR65)</f>
        <v>1849575</v>
      </c>
      <c r="CS60" s="12">
        <f t="shared" si="799"/>
        <v>2774575</v>
      </c>
      <c r="CT60" s="12">
        <f t="shared" si="799"/>
        <v>2477683.6</v>
      </c>
      <c r="CU60" s="12">
        <f t="shared" ref="CU60" si="838">SUM(CU61:CU65)</f>
        <v>1505363.96</v>
      </c>
      <c r="CV60" s="12">
        <f t="shared" si="799"/>
        <v>1393363.96</v>
      </c>
      <c r="CW60" s="12">
        <f t="shared" si="799"/>
        <v>1133638.6600000001</v>
      </c>
      <c r="CX60" s="12">
        <f t="shared" ref="CX60" si="839">SUM(CX61:CX65)</f>
        <v>1147096</v>
      </c>
      <c r="CY60" s="12">
        <f t="shared" si="799"/>
        <v>1392096</v>
      </c>
      <c r="CZ60" s="12">
        <f>SUM(CZ61:CZ65)</f>
        <v>916421.17999999993</v>
      </c>
      <c r="DA60" s="12">
        <f t="shared" ref="DA60" si="840">SUM(DA61:DA65)</f>
        <v>1156120</v>
      </c>
      <c r="DB60" s="12">
        <f t="shared" ref="DB60:DF60" si="841">SUM(DB61:DB65)</f>
        <v>1171320</v>
      </c>
      <c r="DC60" s="12">
        <f>SUM(DC61:DC65)</f>
        <v>733481.03</v>
      </c>
      <c r="DD60" s="12">
        <f t="shared" ref="DD60:DE60" si="842">SUM(DD61:DD65)</f>
        <v>2653168</v>
      </c>
      <c r="DE60" s="12">
        <f t="shared" si="842"/>
        <v>1451227</v>
      </c>
      <c r="DF60" s="12">
        <f t="shared" si="841"/>
        <v>1622117.69</v>
      </c>
      <c r="DG60" s="12">
        <f t="shared" ref="DG60:DH60" si="843">SUM(DG61:DG65)</f>
        <v>631967</v>
      </c>
      <c r="DH60" s="12">
        <f t="shared" si="843"/>
        <v>3043585.43</v>
      </c>
      <c r="DI60" s="12">
        <f t="shared" ref="DI60:DO60" si="844">SUM(DI61:DI65)</f>
        <v>864597.6399999999</v>
      </c>
      <c r="DJ60" s="12">
        <f t="shared" ref="DJ60" si="845">SUM(DJ61:DJ65)</f>
        <v>1745000</v>
      </c>
      <c r="DK60" s="12">
        <f t="shared" si="844"/>
        <v>1130000</v>
      </c>
      <c r="DL60" s="12">
        <f t="shared" si="844"/>
        <v>722043.58000000007</v>
      </c>
      <c r="DM60" s="12">
        <f t="shared" ref="DM60" si="846">SUM(DM61:DM65)</f>
        <v>600000</v>
      </c>
      <c r="DN60" s="12">
        <f t="shared" si="844"/>
        <v>740000</v>
      </c>
      <c r="DO60" s="12">
        <f t="shared" si="844"/>
        <v>719463.27</v>
      </c>
      <c r="DP60" s="12">
        <f t="shared" ref="DP60:DR60" si="847">SUM(DP61:DP65)</f>
        <v>430000</v>
      </c>
      <c r="DQ60" s="12">
        <f t="shared" si="847"/>
        <v>600000</v>
      </c>
      <c r="DR60" s="12">
        <f t="shared" si="847"/>
        <v>505000</v>
      </c>
      <c r="DS60" s="12">
        <f t="shared" ref="DS60" si="848">SUM(DS61:DS65)</f>
        <v>0</v>
      </c>
      <c r="DT60" s="12">
        <f t="shared" si="799"/>
        <v>285</v>
      </c>
      <c r="DU60" s="12">
        <f t="shared" si="799"/>
        <v>285</v>
      </c>
      <c r="DV60" s="12">
        <f t="shared" ref="DV60" si="849">SUM(DV61:DV65)</f>
        <v>300</v>
      </c>
      <c r="DW60" s="12">
        <f t="shared" si="799"/>
        <v>300</v>
      </c>
      <c r="DX60" s="12">
        <f t="shared" si="799"/>
        <v>300</v>
      </c>
      <c r="DY60" s="12">
        <f t="shared" ref="DY60" si="850">SUM(DY61:DY65)</f>
        <v>388.5</v>
      </c>
      <c r="DZ60" s="12">
        <f t="shared" si="799"/>
        <v>315</v>
      </c>
      <c r="EA60" s="12">
        <f t="shared" si="799"/>
        <v>315</v>
      </c>
      <c r="EB60" s="12">
        <f t="shared" ref="EB60:EC60" si="851">SUM(EB61:EB65)</f>
        <v>302</v>
      </c>
      <c r="EC60" s="12">
        <f t="shared" si="851"/>
        <v>302</v>
      </c>
      <c r="ED60" s="12">
        <f>SUM(ED61:ED65)</f>
        <v>320</v>
      </c>
      <c r="EE60" s="12">
        <f>SUM(EE61:EE65)</f>
        <v>500</v>
      </c>
      <c r="EF60" s="12">
        <f>SUM(EF61:EF65)</f>
        <v>500</v>
      </c>
      <c r="EG60" s="12">
        <f>SUM(EG61:EG65)</f>
        <v>330</v>
      </c>
      <c r="EH60" s="12">
        <f t="shared" ref="EH60:EI60" si="852">SUM(EH61:EH65)</f>
        <v>500</v>
      </c>
      <c r="EI60" s="12">
        <f t="shared" si="852"/>
        <v>500</v>
      </c>
      <c r="EJ60" s="12">
        <f t="shared" ref="EJ60" si="853">SUM(EJ61:EJ65)</f>
        <v>340</v>
      </c>
      <c r="EK60" s="12">
        <f t="shared" ref="EK60:EL60" si="854">SUM(EK61:EK65)</f>
        <v>400</v>
      </c>
      <c r="EL60" s="12">
        <f t="shared" si="854"/>
        <v>350</v>
      </c>
      <c r="EM60" s="12">
        <f t="shared" ref="EM60:ES60" si="855">SUM(EM61:EM65)</f>
        <v>350</v>
      </c>
      <c r="EN60" s="12">
        <f t="shared" ref="EN60" si="856">SUM(EN61:EN65)</f>
        <v>300</v>
      </c>
      <c r="EO60" s="12">
        <f t="shared" si="855"/>
        <v>300</v>
      </c>
      <c r="EP60" s="12">
        <f t="shared" si="855"/>
        <v>426</v>
      </c>
      <c r="EQ60" s="12">
        <f t="shared" ref="EQ60" si="857">SUM(EQ61:EQ65)</f>
        <v>0</v>
      </c>
      <c r="ER60" s="12">
        <f t="shared" si="855"/>
        <v>0</v>
      </c>
      <c r="ES60" s="12">
        <f t="shared" si="855"/>
        <v>0</v>
      </c>
      <c r="ET60" s="12">
        <f t="shared" ref="ET60:EV60" si="858">SUM(ET61:ET65)</f>
        <v>0</v>
      </c>
      <c r="EU60" s="12">
        <f t="shared" si="858"/>
        <v>0</v>
      </c>
      <c r="EV60" s="12">
        <f t="shared" si="858"/>
        <v>360</v>
      </c>
      <c r="EW60" s="12">
        <f t="shared" ref="EW60" si="859">SUM(EW61:EW65)</f>
        <v>0</v>
      </c>
      <c r="EX60" s="12">
        <f t="shared" si="799"/>
        <v>0</v>
      </c>
      <c r="EY60" s="12">
        <f t="shared" si="799"/>
        <v>0</v>
      </c>
      <c r="EZ60" s="12">
        <f t="shared" ref="EZ60" si="860">SUM(EZ61:EZ65)</f>
        <v>0</v>
      </c>
      <c r="FA60" s="12">
        <f t="shared" si="799"/>
        <v>0</v>
      </c>
      <c r="FB60" s="12">
        <f t="shared" si="799"/>
        <v>9.6</v>
      </c>
      <c r="FC60" s="12">
        <f t="shared" ref="FC60" si="861">SUM(FC61:FC65)</f>
        <v>0</v>
      </c>
      <c r="FD60" s="12">
        <f t="shared" si="799"/>
        <v>0</v>
      </c>
      <c r="FE60" s="12">
        <f t="shared" si="799"/>
        <v>0</v>
      </c>
      <c r="FF60" s="12">
        <f t="shared" ref="FF60" si="862">SUM(FF61:FF65)</f>
        <v>0</v>
      </c>
      <c r="FG60" s="12">
        <f t="shared" si="799"/>
        <v>0</v>
      </c>
      <c r="FH60" s="12">
        <f>SUM(FH61:FH65)</f>
        <v>0</v>
      </c>
      <c r="FI60" s="12">
        <f t="shared" ref="FI60" si="863">SUM(FI61:FI65)</f>
        <v>0</v>
      </c>
      <c r="FJ60" s="12">
        <f t="shared" ref="FJ60:FN60" si="864">SUM(FJ61:FJ65)</f>
        <v>0</v>
      </c>
      <c r="FK60" s="12">
        <f>SUM(FK61:FK65)</f>
        <v>0</v>
      </c>
      <c r="FL60" s="12">
        <f t="shared" ref="FL60:FM60" si="865">SUM(FL61:FL65)</f>
        <v>0</v>
      </c>
      <c r="FM60" s="12">
        <f t="shared" si="865"/>
        <v>0</v>
      </c>
      <c r="FN60" s="12">
        <f t="shared" si="864"/>
        <v>0</v>
      </c>
      <c r="FO60" s="12">
        <f t="shared" ref="FO60:FP60" si="866">SUM(FO61:FO65)</f>
        <v>0</v>
      </c>
      <c r="FP60" s="12">
        <f t="shared" si="866"/>
        <v>0</v>
      </c>
      <c r="FQ60" s="12">
        <f t="shared" ref="FQ60:FW60" si="867">SUM(FQ61:FQ65)</f>
        <v>0</v>
      </c>
      <c r="FR60" s="12">
        <f t="shared" ref="FR60" si="868">SUM(FR61:FR65)</f>
        <v>0</v>
      </c>
      <c r="FS60" s="12">
        <f t="shared" si="867"/>
        <v>0</v>
      </c>
      <c r="FT60" s="12">
        <f t="shared" si="867"/>
        <v>144.4</v>
      </c>
      <c r="FU60" s="12">
        <f t="shared" ref="FU60" si="869">SUM(FU61:FU65)</f>
        <v>0</v>
      </c>
      <c r="FV60" s="12">
        <f t="shared" si="867"/>
        <v>0</v>
      </c>
      <c r="FW60" s="12">
        <f t="shared" si="867"/>
        <v>0</v>
      </c>
      <c r="FX60" s="12">
        <f t="shared" ref="FX60:FZ60" si="870">SUM(FX61:FX65)</f>
        <v>0</v>
      </c>
      <c r="FY60" s="12">
        <f t="shared" si="870"/>
        <v>0</v>
      </c>
      <c r="FZ60" s="12">
        <f t="shared" si="870"/>
        <v>0</v>
      </c>
      <c r="GA60" s="12">
        <f t="shared" ref="GA60" si="871">SUM(GA61:GA65)</f>
        <v>0</v>
      </c>
      <c r="GB60" s="12">
        <f t="shared" si="799"/>
        <v>503849.48</v>
      </c>
      <c r="GC60" s="12">
        <f t="shared" si="799"/>
        <v>521150.75</v>
      </c>
      <c r="GD60" s="12">
        <f t="shared" ref="GD60" si="872">SUM(GD61:GD65)</f>
        <v>226660</v>
      </c>
      <c r="GE60" s="12">
        <f t="shared" si="799"/>
        <v>246660</v>
      </c>
      <c r="GF60" s="12">
        <f t="shared" si="799"/>
        <v>125815.07</v>
      </c>
      <c r="GG60" s="12">
        <f t="shared" ref="GG60" si="873">SUM(GG61:GG65)</f>
        <v>60600</v>
      </c>
      <c r="GH60" s="12">
        <f t="shared" ref="GH60:GK60" si="874">SUM(GH61:GH65)</f>
        <v>104200</v>
      </c>
      <c r="GI60" s="12">
        <f t="shared" si="874"/>
        <v>80891.240000000005</v>
      </c>
      <c r="GJ60" s="12">
        <f t="shared" ref="GJ60" si="875">SUM(GJ61:GJ65)</f>
        <v>47308</v>
      </c>
      <c r="GK60" s="12">
        <f t="shared" si="874"/>
        <v>47308</v>
      </c>
      <c r="GL60" s="12">
        <f>SUM(GL61:GL65)</f>
        <v>83603.78</v>
      </c>
      <c r="GM60" s="12">
        <f t="shared" ref="GM60" si="876">SUM(GM61:GM65)</f>
        <v>54680</v>
      </c>
      <c r="GN60" s="12">
        <f t="shared" ref="GN60:GS60" si="877">SUM(GN61:GN65)</f>
        <v>57140</v>
      </c>
      <c r="GO60" s="12">
        <f>SUM(GO61:GO65)</f>
        <v>39501.899999999994</v>
      </c>
      <c r="GP60" s="12">
        <f t="shared" ref="GP60:GQ60" si="878">SUM(GP61:GP65)</f>
        <v>142493.53999999998</v>
      </c>
      <c r="GQ60" s="12">
        <f t="shared" si="878"/>
        <v>356228</v>
      </c>
      <c r="GR60" s="12">
        <f t="shared" si="877"/>
        <v>69452.19</v>
      </c>
      <c r="GS60" s="12">
        <f t="shared" si="877"/>
        <v>29084</v>
      </c>
      <c r="GT60" s="12">
        <f t="shared" ref="GT60:HM60" si="879">SUM(GT61:GT65)</f>
        <v>135000</v>
      </c>
      <c r="GU60" s="12">
        <f>SUM(GU61:GU65)</f>
        <v>57140.01</v>
      </c>
      <c r="GV60" s="12">
        <f t="shared" ref="GV60" si="880">SUM(GV61:GV65)</f>
        <v>231100</v>
      </c>
      <c r="GW60" s="12">
        <f t="shared" ref="GW60:HA60" si="881">SUM(GW61:GW65)</f>
        <v>231100</v>
      </c>
      <c r="GX60" s="12">
        <f t="shared" si="881"/>
        <v>20443.38</v>
      </c>
      <c r="GY60" s="12">
        <f t="shared" ref="GY60" si="882">SUM(GY61:GY65)</f>
        <v>11000</v>
      </c>
      <c r="GZ60" s="12">
        <f t="shared" si="881"/>
        <v>42000</v>
      </c>
      <c r="HA60" s="12">
        <f t="shared" si="881"/>
        <v>17394.150000000001</v>
      </c>
      <c r="HB60" s="12">
        <f t="shared" ref="HB60:HD60" si="883">SUM(HB61:HB65)</f>
        <v>0</v>
      </c>
      <c r="HC60" s="12">
        <f t="shared" si="883"/>
        <v>0</v>
      </c>
      <c r="HD60" s="12">
        <f t="shared" si="883"/>
        <v>0</v>
      </c>
      <c r="HE60" s="12">
        <f t="shared" si="879"/>
        <v>4980000</v>
      </c>
      <c r="HF60" s="12">
        <f t="shared" ref="HF60" si="884">SUM(HF61:HF65)</f>
        <v>5564134.4800000004</v>
      </c>
      <c r="HG60" s="12">
        <f t="shared" si="879"/>
        <v>5473620.1400000006</v>
      </c>
      <c r="HH60" s="12">
        <f t="shared" si="879"/>
        <v>4263375</v>
      </c>
      <c r="HI60" s="12">
        <f t="shared" ref="HI60" si="885">SUM(HI61:HI65)</f>
        <v>5203435</v>
      </c>
      <c r="HJ60" s="12">
        <f t="shared" si="879"/>
        <v>4607265.38</v>
      </c>
      <c r="HK60" s="12">
        <f t="shared" si="879"/>
        <v>3031341.51</v>
      </c>
      <c r="HL60" s="12">
        <f t="shared" ref="HL60" si="886">SUM(HL61:HL65)</f>
        <v>3020890.51</v>
      </c>
      <c r="HM60" s="12">
        <f t="shared" si="879"/>
        <v>2529612.66</v>
      </c>
      <c r="HN60" s="12">
        <f t="shared" ref="HN60:HO60" si="887">SUM(HN61:HN65)</f>
        <v>1756826</v>
      </c>
      <c r="HO60" s="12">
        <f t="shared" si="887"/>
        <v>2467333.7400000002</v>
      </c>
      <c r="HP60" s="12">
        <f t="shared" ref="HP60:HX60" si="888">SUM(HP61:HP65)</f>
        <v>1251411.53</v>
      </c>
      <c r="HQ60" s="12">
        <f t="shared" si="888"/>
        <v>2350341</v>
      </c>
      <c r="HR60" s="12">
        <f t="shared" ref="HR60" si="889">SUM(HR61:HR65)</f>
        <v>2748759.74</v>
      </c>
      <c r="HS60" s="12">
        <f t="shared" si="888"/>
        <v>1613509.56</v>
      </c>
      <c r="HT60" s="12">
        <f t="shared" ref="HT60:HW60" si="890">SUM(HT61:HT65)</f>
        <v>3479971.77</v>
      </c>
      <c r="HU60" s="12">
        <f t="shared" ref="HU60" si="891">SUM(HU61:HU65)</f>
        <v>3875801.01</v>
      </c>
      <c r="HV60" s="12">
        <f t="shared" si="890"/>
        <v>3035904.4600000004</v>
      </c>
      <c r="HW60" s="12">
        <f t="shared" si="890"/>
        <v>1229808</v>
      </c>
      <c r="HX60" s="12">
        <f t="shared" si="888"/>
        <v>6113787.1799999997</v>
      </c>
      <c r="HY60" s="12">
        <f t="shared" ref="HY60:IA60" si="892">SUM(HY61:HY65)</f>
        <v>1779465.39</v>
      </c>
      <c r="HZ60" s="12">
        <f t="shared" ref="HZ60" si="893">SUM(HZ61:HZ65)</f>
        <v>6021400</v>
      </c>
      <c r="IA60" s="12">
        <f t="shared" si="892"/>
        <v>4901855</v>
      </c>
      <c r="IB60" s="12">
        <f t="shared" ref="IB60:ID60" si="894">SUM(IB61:IB65)</f>
        <v>3742788.4899999998</v>
      </c>
      <c r="IC60" s="12">
        <f t="shared" ref="IC60" si="895">SUM(IC61:IC65)</f>
        <v>887000</v>
      </c>
      <c r="ID60" s="12">
        <f t="shared" si="894"/>
        <v>1362000</v>
      </c>
      <c r="IE60" s="12">
        <f t="shared" ref="IE60:IG60" si="896">SUM(IE61:IE65)</f>
        <v>1100686.06</v>
      </c>
      <c r="IF60" s="12">
        <f t="shared" ref="IF60:II60" si="897">SUM(IF61:IF65)</f>
        <v>1672500</v>
      </c>
      <c r="IG60" s="12">
        <f t="shared" si="896"/>
        <v>1683459.74</v>
      </c>
      <c r="IH60" s="12">
        <f t="shared" ref="IH60" si="898">SUM(IH61:IH65)</f>
        <v>1674825.49</v>
      </c>
      <c r="II60" s="12">
        <f t="shared" si="897"/>
        <v>856360</v>
      </c>
      <c r="IJ60" s="54"/>
    </row>
    <row r="61" spans="1:244" x14ac:dyDescent="0.25">
      <c r="A61" s="5">
        <v>3201</v>
      </c>
      <c r="B61" s="9" t="s">
        <v>259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4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0</v>
      </c>
      <c r="GH61" s="13">
        <v>0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f t="shared" ref="HE61:HN65" si="899">C61+BK61+AG61+CO61+DS61+EW61+GA61</f>
        <v>0</v>
      </c>
      <c r="HF61" s="13">
        <f t="shared" si="899"/>
        <v>0</v>
      </c>
      <c r="HG61" s="13">
        <f t="shared" si="899"/>
        <v>0</v>
      </c>
      <c r="HH61" s="13">
        <f t="shared" si="899"/>
        <v>0</v>
      </c>
      <c r="HI61" s="13">
        <f t="shared" si="899"/>
        <v>0</v>
      </c>
      <c r="HJ61" s="13">
        <f t="shared" si="899"/>
        <v>0</v>
      </c>
      <c r="HK61" s="13">
        <f t="shared" si="899"/>
        <v>0</v>
      </c>
      <c r="HL61" s="13">
        <f t="shared" si="899"/>
        <v>0</v>
      </c>
      <c r="HM61" s="13">
        <f t="shared" si="899"/>
        <v>0</v>
      </c>
      <c r="HN61" s="13">
        <f t="shared" si="899"/>
        <v>0</v>
      </c>
      <c r="HO61" s="13">
        <f t="shared" ref="HO61:HX65" si="900">M61+BU61+AQ61+CY61+EC61+FG61+GK61</f>
        <v>0</v>
      </c>
      <c r="HP61" s="13">
        <f t="shared" si="900"/>
        <v>0</v>
      </c>
      <c r="HQ61" s="13">
        <f t="shared" si="900"/>
        <v>0</v>
      </c>
      <c r="HR61" s="13">
        <f t="shared" si="900"/>
        <v>0</v>
      </c>
      <c r="HS61" s="13">
        <f t="shared" si="900"/>
        <v>0</v>
      </c>
      <c r="HT61" s="13">
        <f t="shared" si="900"/>
        <v>0</v>
      </c>
      <c r="HU61" s="13">
        <f t="shared" si="900"/>
        <v>0</v>
      </c>
      <c r="HV61" s="13">
        <f t="shared" si="900"/>
        <v>0</v>
      </c>
      <c r="HW61" s="13">
        <f t="shared" si="900"/>
        <v>0</v>
      </c>
      <c r="HX61" s="13">
        <f t="shared" si="900"/>
        <v>0</v>
      </c>
      <c r="HY61" s="13">
        <f t="shared" ref="HY61:IA65" si="901">W61+CE61+BA61+DI61+EM61+FQ61+GU61</f>
        <v>0</v>
      </c>
      <c r="HZ61" s="13">
        <f t="shared" si="901"/>
        <v>0</v>
      </c>
      <c r="IA61" s="13">
        <f t="shared" si="901"/>
        <v>0</v>
      </c>
      <c r="IB61" s="13">
        <f t="shared" ref="IB61:IH65" si="902">Z61+BD61+CH61+DL61+EP61+FT61+GX61</f>
        <v>0</v>
      </c>
      <c r="IC61" s="13">
        <f t="shared" si="902"/>
        <v>0</v>
      </c>
      <c r="ID61" s="13">
        <f t="shared" si="902"/>
        <v>0</v>
      </c>
      <c r="IE61" s="13">
        <f t="shared" si="902"/>
        <v>0</v>
      </c>
      <c r="IF61" s="13">
        <f t="shared" si="902"/>
        <v>0</v>
      </c>
      <c r="IG61" s="13">
        <f t="shared" si="902"/>
        <v>0</v>
      </c>
      <c r="IH61" s="13">
        <f t="shared" si="902"/>
        <v>0</v>
      </c>
      <c r="II61" s="13">
        <f>AF61+BJ61+CN61+DR61+EV61+FZ61+HD61</f>
        <v>0</v>
      </c>
      <c r="IJ61" s="54"/>
    </row>
    <row r="62" spans="1:244" x14ac:dyDescent="0.25">
      <c r="A62" s="5">
        <v>3202</v>
      </c>
      <c r="B62" s="9" t="s">
        <v>354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4188.66</v>
      </c>
      <c r="W62" s="13">
        <v>4188.66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1100000</v>
      </c>
      <c r="CP62" s="13">
        <v>1100000</v>
      </c>
      <c r="CQ62" s="13">
        <v>886465.71</v>
      </c>
      <c r="CR62" s="13">
        <v>753925</v>
      </c>
      <c r="CS62" s="13">
        <v>753925</v>
      </c>
      <c r="CT62" s="13">
        <v>585671.26</v>
      </c>
      <c r="CU62" s="13">
        <v>650000</v>
      </c>
      <c r="CV62" s="13">
        <v>528000</v>
      </c>
      <c r="CW62" s="13">
        <v>432000</v>
      </c>
      <c r="CX62" s="13">
        <v>576000</v>
      </c>
      <c r="CY62" s="13">
        <v>576000</v>
      </c>
      <c r="CZ62" s="13">
        <v>288000</v>
      </c>
      <c r="DA62" s="13">
        <v>0</v>
      </c>
      <c r="DB62" s="13">
        <v>0</v>
      </c>
      <c r="DC62" s="13">
        <v>168663.36</v>
      </c>
      <c r="DD62" s="13">
        <v>780800</v>
      </c>
      <c r="DE62" s="13">
        <v>372000</v>
      </c>
      <c r="DF62" s="13">
        <v>372000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0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424709.35</v>
      </c>
      <c r="GC62" s="13">
        <v>388709.35</v>
      </c>
      <c r="GD62" s="13">
        <v>128000</v>
      </c>
      <c r="GE62" s="13">
        <v>128000</v>
      </c>
      <c r="GF62" s="13">
        <v>26277.97</v>
      </c>
      <c r="GG62" s="13">
        <v>22000</v>
      </c>
      <c r="GH62" s="13">
        <v>22000</v>
      </c>
      <c r="GI62" s="13">
        <v>7600</v>
      </c>
      <c r="GJ62" s="13">
        <v>24000</v>
      </c>
      <c r="GK62" s="13">
        <v>24000</v>
      </c>
      <c r="GL62" s="13">
        <v>55000</v>
      </c>
      <c r="GM62" s="13">
        <v>0</v>
      </c>
      <c r="GN62" s="13">
        <v>0</v>
      </c>
      <c r="GO62" s="13">
        <v>8830.92</v>
      </c>
      <c r="GP62" s="13">
        <v>34200</v>
      </c>
      <c r="GQ62" s="13">
        <v>15500</v>
      </c>
      <c r="GR62" s="13">
        <v>15500</v>
      </c>
      <c r="GS62" s="13"/>
      <c r="GT62" s="13"/>
      <c r="GU62" s="13">
        <v>0</v>
      </c>
      <c r="GV62" s="13">
        <v>0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0</v>
      </c>
      <c r="HC62" s="13">
        <v>0</v>
      </c>
      <c r="HD62" s="13">
        <v>0</v>
      </c>
      <c r="HE62" s="13">
        <f t="shared" si="899"/>
        <v>1100000</v>
      </c>
      <c r="HF62" s="13">
        <f t="shared" si="899"/>
        <v>1524709.35</v>
      </c>
      <c r="HG62" s="13">
        <f t="shared" si="899"/>
        <v>1275175.06</v>
      </c>
      <c r="HH62" s="13">
        <f t="shared" si="899"/>
        <v>881925</v>
      </c>
      <c r="HI62" s="13">
        <f t="shared" si="899"/>
        <v>881925</v>
      </c>
      <c r="HJ62" s="13">
        <f t="shared" si="899"/>
        <v>611949.23</v>
      </c>
      <c r="HK62" s="13">
        <f t="shared" si="899"/>
        <v>672000</v>
      </c>
      <c r="HL62" s="13">
        <f t="shared" si="899"/>
        <v>550000</v>
      </c>
      <c r="HM62" s="13">
        <f t="shared" si="899"/>
        <v>439600</v>
      </c>
      <c r="HN62" s="13">
        <f t="shared" si="899"/>
        <v>600000</v>
      </c>
      <c r="HO62" s="13">
        <f t="shared" si="900"/>
        <v>600000</v>
      </c>
      <c r="HP62" s="13">
        <f t="shared" si="900"/>
        <v>343000</v>
      </c>
      <c r="HQ62" s="13">
        <f t="shared" si="900"/>
        <v>0</v>
      </c>
      <c r="HR62" s="13">
        <f t="shared" si="900"/>
        <v>0</v>
      </c>
      <c r="HS62" s="13">
        <f t="shared" si="900"/>
        <v>177494.28</v>
      </c>
      <c r="HT62" s="13">
        <f t="shared" si="900"/>
        <v>815000</v>
      </c>
      <c r="HU62" s="13">
        <f t="shared" si="900"/>
        <v>387500</v>
      </c>
      <c r="HV62" s="13">
        <f t="shared" si="900"/>
        <v>387500</v>
      </c>
      <c r="HW62" s="13">
        <f t="shared" si="900"/>
        <v>0</v>
      </c>
      <c r="HX62" s="13">
        <f t="shared" si="900"/>
        <v>4188.66</v>
      </c>
      <c r="HY62" s="13">
        <f t="shared" si="901"/>
        <v>4188.66</v>
      </c>
      <c r="HZ62" s="13">
        <f t="shared" si="901"/>
        <v>0</v>
      </c>
      <c r="IA62" s="13">
        <f t="shared" si="901"/>
        <v>0</v>
      </c>
      <c r="IB62" s="13">
        <f t="shared" si="902"/>
        <v>0</v>
      </c>
      <c r="IC62" s="13">
        <f t="shared" si="902"/>
        <v>0</v>
      </c>
      <c r="ID62" s="13">
        <f t="shared" si="902"/>
        <v>0</v>
      </c>
      <c r="IE62" s="13">
        <f t="shared" si="902"/>
        <v>0</v>
      </c>
      <c r="IF62" s="13">
        <f t="shared" si="902"/>
        <v>0</v>
      </c>
      <c r="IG62" s="13">
        <f t="shared" si="902"/>
        <v>0</v>
      </c>
      <c r="IH62" s="13">
        <f t="shared" si="902"/>
        <v>0</v>
      </c>
      <c r="II62" s="13">
        <f>AF62+BJ62+CN62+DR62+EV62+FZ62+HD62</f>
        <v>0</v>
      </c>
      <c r="IJ62" s="54"/>
    </row>
    <row r="63" spans="1:244" x14ac:dyDescent="0.25">
      <c r="A63" s="5">
        <v>3203</v>
      </c>
      <c r="B63" s="9" t="s">
        <v>355</v>
      </c>
      <c r="C63" s="13">
        <v>1635000</v>
      </c>
      <c r="D63" s="13">
        <v>1605000</v>
      </c>
      <c r="E63" s="13">
        <v>2160279.5299999998</v>
      </c>
      <c r="F63" s="13">
        <v>1114940</v>
      </c>
      <c r="G63" s="13">
        <v>1600000</v>
      </c>
      <c r="H63" s="13">
        <v>1432153.94</v>
      </c>
      <c r="I63" s="13">
        <v>907000</v>
      </c>
      <c r="J63" s="13">
        <v>907000</v>
      </c>
      <c r="K63" s="13">
        <v>825915.73</v>
      </c>
      <c r="L63" s="13">
        <v>124800</v>
      </c>
      <c r="M63" s="13">
        <v>462307.74</v>
      </c>
      <c r="N63" s="13">
        <v>44390.16</v>
      </c>
      <c r="O63" s="13">
        <v>451200</v>
      </c>
      <c r="P63" s="13">
        <v>801958.74</v>
      </c>
      <c r="Q63" s="13">
        <v>422436.51</v>
      </c>
      <c r="R63" s="13">
        <v>390081.77</v>
      </c>
      <c r="S63" s="13">
        <v>1679953.98</v>
      </c>
      <c r="T63" s="13">
        <v>1016217.44</v>
      </c>
      <c r="U63" s="13">
        <v>234460</v>
      </c>
      <c r="V63" s="13">
        <v>2462256.5699999998</v>
      </c>
      <c r="W63" s="13">
        <v>582102.74</v>
      </c>
      <c r="X63" s="13">
        <v>3000000</v>
      </c>
      <c r="Y63" s="13">
        <v>3000000</v>
      </c>
      <c r="Z63" s="13">
        <v>2830897.26</v>
      </c>
      <c r="AA63" s="13">
        <v>146000</v>
      </c>
      <c r="AB63" s="13">
        <v>380000</v>
      </c>
      <c r="AC63" s="13">
        <v>210351.31</v>
      </c>
      <c r="AD63" s="13">
        <v>1092500</v>
      </c>
      <c r="AE63" s="13">
        <v>892500</v>
      </c>
      <c r="AF63" s="13">
        <v>165000</v>
      </c>
      <c r="AG63" s="13">
        <v>0</v>
      </c>
      <c r="AH63" s="13">
        <v>110000</v>
      </c>
      <c r="AI63" s="13">
        <v>100246.08</v>
      </c>
      <c r="AJ63" s="13">
        <v>72700</v>
      </c>
      <c r="AK63" s="13">
        <v>72700</v>
      </c>
      <c r="AL63" s="13">
        <v>72751.679999999993</v>
      </c>
      <c r="AM63" s="13">
        <v>52211.5</v>
      </c>
      <c r="AN63" s="13">
        <v>5234</v>
      </c>
      <c r="AO63" s="13">
        <v>5024.6400000000003</v>
      </c>
      <c r="AP63" s="13">
        <v>5170</v>
      </c>
      <c r="AQ63" s="13">
        <v>5170</v>
      </c>
      <c r="AR63" s="13">
        <v>4997.76</v>
      </c>
      <c r="AS63" s="13">
        <v>5500</v>
      </c>
      <c r="AT63" s="13">
        <v>5500</v>
      </c>
      <c r="AU63" s="13">
        <v>0</v>
      </c>
      <c r="AV63" s="13">
        <v>5288.46</v>
      </c>
      <c r="AW63" s="13">
        <v>16250</v>
      </c>
      <c r="AX63" s="13">
        <v>16242.24</v>
      </c>
      <c r="AY63" s="13">
        <v>46635</v>
      </c>
      <c r="AZ63" s="13">
        <v>56645</v>
      </c>
      <c r="BA63" s="13">
        <v>84020.160000000003</v>
      </c>
      <c r="BB63" s="13">
        <v>82000</v>
      </c>
      <c r="BC63" s="13">
        <v>112455</v>
      </c>
      <c r="BD63" s="13">
        <v>58980.959999999999</v>
      </c>
      <c r="BE63" s="13">
        <v>0</v>
      </c>
      <c r="BF63" s="13">
        <v>0</v>
      </c>
      <c r="BG63" s="13">
        <v>49817</v>
      </c>
      <c r="BH63" s="13">
        <v>0</v>
      </c>
      <c r="BI63" s="13">
        <v>10959.74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121.6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1105000</v>
      </c>
      <c r="CP63" s="13">
        <v>1105000</v>
      </c>
      <c r="CQ63" s="13">
        <v>947558.97</v>
      </c>
      <c r="CR63" s="13">
        <v>516800</v>
      </c>
      <c r="CS63" s="13">
        <v>641800</v>
      </c>
      <c r="CT63" s="13">
        <v>576403.55000000005</v>
      </c>
      <c r="CU63" s="13">
        <v>417143.96</v>
      </c>
      <c r="CV63" s="13">
        <v>427143.96</v>
      </c>
      <c r="CW63" s="13">
        <v>464968.28</v>
      </c>
      <c r="CX63" s="13">
        <v>357120</v>
      </c>
      <c r="CY63" s="13">
        <v>552120</v>
      </c>
      <c r="CZ63" s="13">
        <v>376311.95</v>
      </c>
      <c r="DA63" s="13">
        <v>861120</v>
      </c>
      <c r="DB63" s="13">
        <v>856320</v>
      </c>
      <c r="DC63" s="13">
        <v>231113.99</v>
      </c>
      <c r="DD63" s="13">
        <v>1427496</v>
      </c>
      <c r="DE63" s="13">
        <v>412917</v>
      </c>
      <c r="DF63" s="13">
        <v>803702.55</v>
      </c>
      <c r="DG63" s="13">
        <v>281967</v>
      </c>
      <c r="DH63" s="13">
        <v>2643585.4300000002</v>
      </c>
      <c r="DI63" s="13">
        <v>751348.32</v>
      </c>
      <c r="DJ63" s="13">
        <v>1530000</v>
      </c>
      <c r="DK63" s="13">
        <v>720000</v>
      </c>
      <c r="DL63" s="13">
        <v>286988.58</v>
      </c>
      <c r="DM63" s="13">
        <v>360000</v>
      </c>
      <c r="DN63" s="13">
        <v>300000</v>
      </c>
      <c r="DO63" s="13">
        <v>348289.18</v>
      </c>
      <c r="DP63" s="13">
        <v>200000</v>
      </c>
      <c r="DQ63" s="13">
        <v>200000</v>
      </c>
      <c r="DR63" s="13">
        <v>500000</v>
      </c>
      <c r="DS63" s="13">
        <v>0</v>
      </c>
      <c r="DT63" s="13">
        <v>285</v>
      </c>
      <c r="DU63" s="13">
        <v>285</v>
      </c>
      <c r="DV63" s="13">
        <v>300</v>
      </c>
      <c r="DW63" s="13">
        <v>300</v>
      </c>
      <c r="DX63" s="13">
        <v>300</v>
      </c>
      <c r="DY63" s="13">
        <v>388.5</v>
      </c>
      <c r="DZ63" s="13">
        <v>315</v>
      </c>
      <c r="EA63" s="13">
        <v>315</v>
      </c>
      <c r="EB63" s="13">
        <v>302</v>
      </c>
      <c r="EC63" s="13">
        <v>302</v>
      </c>
      <c r="ED63" s="13">
        <v>320</v>
      </c>
      <c r="EE63" s="13">
        <v>500</v>
      </c>
      <c r="EF63" s="13">
        <v>500</v>
      </c>
      <c r="EG63" s="13">
        <v>330</v>
      </c>
      <c r="EH63" s="13">
        <v>500</v>
      </c>
      <c r="EI63" s="13">
        <v>500</v>
      </c>
      <c r="EJ63" s="13">
        <v>340</v>
      </c>
      <c r="EK63" s="13">
        <v>400</v>
      </c>
      <c r="EL63" s="13">
        <v>350</v>
      </c>
      <c r="EM63" s="13">
        <v>350</v>
      </c>
      <c r="EN63" s="13">
        <v>300</v>
      </c>
      <c r="EO63" s="13">
        <v>300</v>
      </c>
      <c r="EP63" s="13">
        <v>426</v>
      </c>
      <c r="EQ63" s="13">
        <v>0</v>
      </c>
      <c r="ER63" s="13">
        <v>0</v>
      </c>
      <c r="ES63" s="13">
        <v>0</v>
      </c>
      <c r="ET63" s="13">
        <v>0</v>
      </c>
      <c r="EU63" s="13">
        <v>0</v>
      </c>
      <c r="EV63" s="13">
        <v>360</v>
      </c>
      <c r="EW63" s="13">
        <v>0</v>
      </c>
      <c r="EX63" s="13">
        <v>0</v>
      </c>
      <c r="EY63" s="13">
        <v>0</v>
      </c>
      <c r="EZ63" s="13">
        <v>0</v>
      </c>
      <c r="FA63" s="13">
        <v>0</v>
      </c>
      <c r="FB63" s="13">
        <v>9.6</v>
      </c>
      <c r="FC63" s="13">
        <v>0</v>
      </c>
      <c r="FD63" s="13">
        <v>0</v>
      </c>
      <c r="FE63" s="13">
        <v>0</v>
      </c>
      <c r="FF63" s="13">
        <v>0</v>
      </c>
      <c r="FG63" s="13">
        <v>0</v>
      </c>
      <c r="FH63" s="13">
        <v>0</v>
      </c>
      <c r="FI63" s="13">
        <v>0</v>
      </c>
      <c r="FJ63" s="13">
        <v>0</v>
      </c>
      <c r="FK63" s="13">
        <v>0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144.4</v>
      </c>
      <c r="FU63" s="13">
        <v>0</v>
      </c>
      <c r="FV63" s="13">
        <v>0</v>
      </c>
      <c r="FW63" s="13">
        <v>0</v>
      </c>
      <c r="FX63" s="13">
        <v>0</v>
      </c>
      <c r="FY63" s="13">
        <v>0</v>
      </c>
      <c r="FZ63" s="13">
        <v>0</v>
      </c>
      <c r="GA63" s="13">
        <v>0</v>
      </c>
      <c r="GB63" s="13">
        <v>73140.13</v>
      </c>
      <c r="GC63" s="13">
        <v>124441.4</v>
      </c>
      <c r="GD63" s="13">
        <v>74260</v>
      </c>
      <c r="GE63" s="13">
        <v>94260</v>
      </c>
      <c r="GF63" s="13">
        <v>96117.1</v>
      </c>
      <c r="GG63" s="13">
        <v>37600</v>
      </c>
      <c r="GH63" s="13">
        <v>80000</v>
      </c>
      <c r="GI63" s="13">
        <v>71691.240000000005</v>
      </c>
      <c r="GJ63" s="13">
        <v>20308</v>
      </c>
      <c r="GK63" s="13">
        <v>20308</v>
      </c>
      <c r="GL63" s="13">
        <v>21039.43</v>
      </c>
      <c r="GM63" s="13">
        <v>54680</v>
      </c>
      <c r="GN63" s="13">
        <v>55280</v>
      </c>
      <c r="GO63" s="13">
        <v>27900.959999999999</v>
      </c>
      <c r="GP63" s="13">
        <v>90565.54</v>
      </c>
      <c r="GQ63" s="13">
        <v>323000</v>
      </c>
      <c r="GR63" s="13">
        <v>51246.55</v>
      </c>
      <c r="GS63" s="13">
        <v>26877</v>
      </c>
      <c r="GT63" s="13">
        <v>120000</v>
      </c>
      <c r="GU63" s="13">
        <v>48574.01</v>
      </c>
      <c r="GV63" s="13">
        <v>221100</v>
      </c>
      <c r="GW63" s="13">
        <v>221100</v>
      </c>
      <c r="GX63" s="13">
        <v>17286.82</v>
      </c>
      <c r="GY63" s="13">
        <v>10000</v>
      </c>
      <c r="GZ63" s="13">
        <v>30000</v>
      </c>
      <c r="HA63" s="13">
        <v>12705.07</v>
      </c>
      <c r="HB63" s="13">
        <v>0</v>
      </c>
      <c r="HC63" s="13">
        <v>0</v>
      </c>
      <c r="HD63" s="13">
        <v>0</v>
      </c>
      <c r="HE63" s="13">
        <f t="shared" si="899"/>
        <v>2740000</v>
      </c>
      <c r="HF63" s="13">
        <f t="shared" si="899"/>
        <v>2893425.13</v>
      </c>
      <c r="HG63" s="13">
        <f t="shared" si="899"/>
        <v>3332810.98</v>
      </c>
      <c r="HH63" s="13">
        <f t="shared" si="899"/>
        <v>1779000</v>
      </c>
      <c r="HI63" s="13">
        <f t="shared" si="899"/>
        <v>2409060</v>
      </c>
      <c r="HJ63" s="13">
        <f t="shared" si="899"/>
        <v>2177735.87</v>
      </c>
      <c r="HK63" s="13">
        <f t="shared" si="899"/>
        <v>1414343.96</v>
      </c>
      <c r="HL63" s="13">
        <f t="shared" si="899"/>
        <v>1419692.96</v>
      </c>
      <c r="HM63" s="13">
        <f t="shared" si="899"/>
        <v>1367914.89</v>
      </c>
      <c r="HN63" s="13">
        <f t="shared" si="899"/>
        <v>507700</v>
      </c>
      <c r="HO63" s="13">
        <f t="shared" si="900"/>
        <v>1040207.74</v>
      </c>
      <c r="HP63" s="13">
        <f t="shared" si="900"/>
        <v>447059.3</v>
      </c>
      <c r="HQ63" s="13">
        <f t="shared" si="900"/>
        <v>1373000</v>
      </c>
      <c r="HR63" s="13">
        <f t="shared" si="900"/>
        <v>1719558.74</v>
      </c>
      <c r="HS63" s="13">
        <f t="shared" si="900"/>
        <v>681781.46</v>
      </c>
      <c r="HT63" s="13">
        <f t="shared" si="900"/>
        <v>1913931.77</v>
      </c>
      <c r="HU63" s="13">
        <f t="shared" si="900"/>
        <v>2432620.98</v>
      </c>
      <c r="HV63" s="13">
        <f t="shared" si="900"/>
        <v>1887748.78</v>
      </c>
      <c r="HW63" s="13">
        <f t="shared" si="900"/>
        <v>590339</v>
      </c>
      <c r="HX63" s="13">
        <f t="shared" si="900"/>
        <v>5282837</v>
      </c>
      <c r="HY63" s="13">
        <f t="shared" si="901"/>
        <v>1466395.23</v>
      </c>
      <c r="HZ63" s="13">
        <f t="shared" si="901"/>
        <v>4833400</v>
      </c>
      <c r="IA63" s="13">
        <f t="shared" si="901"/>
        <v>4053855</v>
      </c>
      <c r="IB63" s="13">
        <f t="shared" si="902"/>
        <v>3194845.6199999996</v>
      </c>
      <c r="IC63" s="13">
        <f t="shared" si="902"/>
        <v>516000</v>
      </c>
      <c r="ID63" s="13">
        <f t="shared" si="902"/>
        <v>710000</v>
      </c>
      <c r="IE63" s="13">
        <f t="shared" si="902"/>
        <v>621162.55999999994</v>
      </c>
      <c r="IF63" s="13">
        <f t="shared" si="902"/>
        <v>1292500</v>
      </c>
      <c r="IG63" s="13">
        <f t="shared" si="902"/>
        <v>1103459.74</v>
      </c>
      <c r="IH63" s="13">
        <v>892576.62</v>
      </c>
      <c r="II63" s="13">
        <f>AF63+BJ63+CN63+DR63+EV63+FZ63+HD63</f>
        <v>665360</v>
      </c>
      <c r="IJ63" s="54"/>
    </row>
    <row r="64" spans="1:244" x14ac:dyDescent="0.25">
      <c r="A64" s="5">
        <v>3204</v>
      </c>
      <c r="B64" s="9" t="s">
        <v>260</v>
      </c>
      <c r="C64" s="13">
        <v>5000</v>
      </c>
      <c r="D64" s="13">
        <v>5000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/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0</v>
      </c>
      <c r="EK64" s="13">
        <v>0</v>
      </c>
      <c r="EL64" s="13">
        <v>0</v>
      </c>
      <c r="EM64" s="13">
        <v>0</v>
      </c>
      <c r="EN64" s="13">
        <v>0</v>
      </c>
      <c r="EO64" s="13">
        <v>0</v>
      </c>
      <c r="EP64" s="13">
        <v>0</v>
      </c>
      <c r="EQ64" s="13">
        <v>0</v>
      </c>
      <c r="ER64" s="13">
        <v>0</v>
      </c>
      <c r="ES64" s="13">
        <v>0</v>
      </c>
      <c r="ET64" s="13">
        <v>0</v>
      </c>
      <c r="EU64" s="13">
        <v>0</v>
      </c>
      <c r="EV64" s="13">
        <v>0</v>
      </c>
      <c r="EW64" s="13">
        <v>0</v>
      </c>
      <c r="EX64" s="13">
        <v>0</v>
      </c>
      <c r="EY64" s="13">
        <v>0</v>
      </c>
      <c r="EZ64" s="13">
        <v>0</v>
      </c>
      <c r="FA64" s="13">
        <v>0</v>
      </c>
      <c r="FB64" s="13">
        <v>0</v>
      </c>
      <c r="FC64" s="13">
        <v>0</v>
      </c>
      <c r="FD64" s="13">
        <v>0</v>
      </c>
      <c r="FE64" s="13">
        <v>0</v>
      </c>
      <c r="FF64" s="13">
        <v>0</v>
      </c>
      <c r="FG64" s="13">
        <v>0</v>
      </c>
      <c r="FH64" s="13">
        <v>0</v>
      </c>
      <c r="FI64" s="13">
        <v>0</v>
      </c>
      <c r="FJ64" s="13">
        <v>0</v>
      </c>
      <c r="FK64" s="13">
        <v>0</v>
      </c>
      <c r="FL64" s="13">
        <v>0</v>
      </c>
      <c r="FM64" s="13">
        <v>0</v>
      </c>
      <c r="FN64" s="13">
        <v>0</v>
      </c>
      <c r="FO64" s="13">
        <v>0</v>
      </c>
      <c r="FP64" s="13">
        <v>0</v>
      </c>
      <c r="FQ64" s="13">
        <v>0</v>
      </c>
      <c r="FR64" s="13">
        <v>0</v>
      </c>
      <c r="FS64" s="13">
        <v>0</v>
      </c>
      <c r="FT64" s="13">
        <v>0</v>
      </c>
      <c r="FU64" s="13">
        <v>0</v>
      </c>
      <c r="FV64" s="13">
        <v>0</v>
      </c>
      <c r="FW64" s="13">
        <v>0</v>
      </c>
      <c r="FX64" s="13">
        <v>0</v>
      </c>
      <c r="FY64" s="13">
        <v>0</v>
      </c>
      <c r="FZ64" s="13">
        <v>0</v>
      </c>
      <c r="GA64" s="13">
        <v>0</v>
      </c>
      <c r="GB64" s="13">
        <v>0</v>
      </c>
      <c r="GC64" s="13">
        <v>0</v>
      </c>
      <c r="GD64" s="13">
        <v>0</v>
      </c>
      <c r="GE64" s="13">
        <v>0</v>
      </c>
      <c r="GF64" s="13">
        <v>0</v>
      </c>
      <c r="GG64" s="13">
        <v>0</v>
      </c>
      <c r="GH64" s="13">
        <v>0</v>
      </c>
      <c r="GI64" s="13">
        <v>0</v>
      </c>
      <c r="GJ64" s="13">
        <v>0</v>
      </c>
      <c r="GK64" s="13">
        <v>0</v>
      </c>
      <c r="GL64" s="13">
        <v>0</v>
      </c>
      <c r="GM64" s="13">
        <v>0</v>
      </c>
      <c r="GN64" s="13">
        <v>0</v>
      </c>
      <c r="GO64" s="13">
        <v>0</v>
      </c>
      <c r="GP64" s="13">
        <v>0</v>
      </c>
      <c r="GQ64" s="13">
        <v>0</v>
      </c>
      <c r="GR64" s="13">
        <v>0</v>
      </c>
      <c r="GS64" s="13">
        <v>0</v>
      </c>
      <c r="GT64" s="13">
        <v>0</v>
      </c>
      <c r="GU64" s="13">
        <v>0</v>
      </c>
      <c r="GV64" s="13">
        <v>0</v>
      </c>
      <c r="GW64" s="13">
        <v>0</v>
      </c>
      <c r="GX64" s="13">
        <v>0</v>
      </c>
      <c r="GY64" s="13">
        <v>0</v>
      </c>
      <c r="GZ64" s="13">
        <v>0</v>
      </c>
      <c r="HA64" s="13">
        <v>0</v>
      </c>
      <c r="HB64" s="13">
        <v>0</v>
      </c>
      <c r="HC64" s="13">
        <v>0</v>
      </c>
      <c r="HD64" s="13">
        <v>0</v>
      </c>
      <c r="HE64" s="13">
        <f t="shared" si="899"/>
        <v>5000</v>
      </c>
      <c r="HF64" s="13">
        <f t="shared" si="899"/>
        <v>5000</v>
      </c>
      <c r="HG64" s="13">
        <f t="shared" si="899"/>
        <v>0</v>
      </c>
      <c r="HH64" s="13">
        <f t="shared" si="899"/>
        <v>0</v>
      </c>
      <c r="HI64" s="13">
        <f t="shared" si="899"/>
        <v>0</v>
      </c>
      <c r="HJ64" s="13">
        <f t="shared" si="899"/>
        <v>0</v>
      </c>
      <c r="HK64" s="13">
        <f t="shared" si="899"/>
        <v>0</v>
      </c>
      <c r="HL64" s="13">
        <f t="shared" si="899"/>
        <v>0</v>
      </c>
      <c r="HM64" s="13">
        <f t="shared" si="899"/>
        <v>0</v>
      </c>
      <c r="HN64" s="13">
        <f t="shared" si="899"/>
        <v>0</v>
      </c>
      <c r="HO64" s="13">
        <f t="shared" si="900"/>
        <v>0</v>
      </c>
      <c r="HP64" s="13">
        <f t="shared" si="900"/>
        <v>0</v>
      </c>
      <c r="HQ64" s="13">
        <f t="shared" si="900"/>
        <v>0</v>
      </c>
      <c r="HR64" s="13">
        <f t="shared" si="900"/>
        <v>0</v>
      </c>
      <c r="HS64" s="13">
        <f t="shared" si="900"/>
        <v>0</v>
      </c>
      <c r="HT64" s="13">
        <f t="shared" si="900"/>
        <v>0</v>
      </c>
      <c r="HU64" s="13">
        <f t="shared" si="900"/>
        <v>0</v>
      </c>
      <c r="HV64" s="13">
        <f t="shared" si="900"/>
        <v>0</v>
      </c>
      <c r="HW64" s="13">
        <f t="shared" si="900"/>
        <v>0</v>
      </c>
      <c r="HX64" s="13">
        <f t="shared" si="900"/>
        <v>0</v>
      </c>
      <c r="HY64" s="13">
        <f t="shared" si="901"/>
        <v>0</v>
      </c>
      <c r="HZ64" s="13">
        <f t="shared" si="901"/>
        <v>0</v>
      </c>
      <c r="IA64" s="13">
        <f t="shared" si="901"/>
        <v>0</v>
      </c>
      <c r="IB64" s="13">
        <f t="shared" si="902"/>
        <v>0</v>
      </c>
      <c r="IC64" s="13">
        <f t="shared" si="902"/>
        <v>0</v>
      </c>
      <c r="ID64" s="13">
        <f t="shared" si="902"/>
        <v>0</v>
      </c>
      <c r="IE64" s="13">
        <f t="shared" si="902"/>
        <v>0</v>
      </c>
      <c r="IF64" s="13">
        <f t="shared" si="902"/>
        <v>0</v>
      </c>
      <c r="IG64" s="13">
        <f t="shared" si="902"/>
        <v>0</v>
      </c>
      <c r="IH64" s="13">
        <f t="shared" si="902"/>
        <v>0</v>
      </c>
      <c r="II64" s="13">
        <f>AF64+BJ64+CN64+DR64+EV64+FZ64+HD64</f>
        <v>0</v>
      </c>
      <c r="IJ64" s="54"/>
    </row>
    <row r="65" spans="1:244" x14ac:dyDescent="0.25">
      <c r="A65" s="5">
        <v>3205</v>
      </c>
      <c r="B65" s="9" t="s">
        <v>362</v>
      </c>
      <c r="C65" s="13">
        <v>735000</v>
      </c>
      <c r="D65" s="13">
        <v>735000</v>
      </c>
      <c r="E65" s="13">
        <v>345381.78</v>
      </c>
      <c r="F65" s="13">
        <v>999200</v>
      </c>
      <c r="G65" s="13">
        <v>509200</v>
      </c>
      <c r="H65" s="13">
        <v>498551.49</v>
      </c>
      <c r="I65" s="13">
        <v>505777.55</v>
      </c>
      <c r="J65" s="13">
        <v>610777.55000000005</v>
      </c>
      <c r="K65" s="13">
        <v>483827.39</v>
      </c>
      <c r="L65" s="13">
        <v>432150</v>
      </c>
      <c r="M65" s="13">
        <v>560150</v>
      </c>
      <c r="N65" s="13">
        <v>201678.65</v>
      </c>
      <c r="O65" s="13">
        <v>682341</v>
      </c>
      <c r="P65" s="13">
        <v>712341</v>
      </c>
      <c r="Q65" s="13">
        <v>417760.12</v>
      </c>
      <c r="R65" s="13">
        <v>288440</v>
      </c>
      <c r="S65" s="13">
        <v>371642.03</v>
      </c>
      <c r="T65" s="13">
        <v>311534.90000000002</v>
      </c>
      <c r="U65" s="13">
        <v>287262</v>
      </c>
      <c r="V65" s="13">
        <v>411761.52</v>
      </c>
      <c r="W65" s="13">
        <v>187066.18</v>
      </c>
      <c r="X65" s="13">
        <v>963000</v>
      </c>
      <c r="Y65" s="13">
        <v>428000</v>
      </c>
      <c r="Z65" s="13">
        <v>109731.31</v>
      </c>
      <c r="AA65" s="13">
        <v>130000</v>
      </c>
      <c r="AB65" s="13">
        <v>200000</v>
      </c>
      <c r="AC65" s="13">
        <v>103660.33</v>
      </c>
      <c r="AD65" s="13">
        <v>150000</v>
      </c>
      <c r="AE65" s="13">
        <v>180000</v>
      </c>
      <c r="AF65" s="13">
        <v>186000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400000</v>
      </c>
      <c r="CP65" s="13">
        <v>400000</v>
      </c>
      <c r="CQ65" s="13">
        <v>512252.32</v>
      </c>
      <c r="CR65" s="13">
        <v>578850</v>
      </c>
      <c r="CS65" s="13">
        <v>1378850</v>
      </c>
      <c r="CT65" s="13">
        <v>1315608.79</v>
      </c>
      <c r="CU65" s="13">
        <v>438220</v>
      </c>
      <c r="CV65" s="13">
        <v>438220</v>
      </c>
      <c r="CW65" s="13">
        <v>236670.38</v>
      </c>
      <c r="CX65" s="13">
        <v>213976</v>
      </c>
      <c r="CY65" s="13">
        <v>263976</v>
      </c>
      <c r="CZ65" s="13">
        <v>252109.23</v>
      </c>
      <c r="DA65" s="13">
        <v>295000</v>
      </c>
      <c r="DB65" s="13">
        <v>315000</v>
      </c>
      <c r="DC65" s="13">
        <v>333703.67999999999</v>
      </c>
      <c r="DD65" s="13">
        <v>444872</v>
      </c>
      <c r="DE65" s="13">
        <v>666310</v>
      </c>
      <c r="DF65" s="13">
        <v>446415.14</v>
      </c>
      <c r="DG65" s="13">
        <v>350000</v>
      </c>
      <c r="DH65" s="13">
        <v>400000</v>
      </c>
      <c r="DI65" s="13">
        <v>113249.32</v>
      </c>
      <c r="DJ65" s="13">
        <v>215000</v>
      </c>
      <c r="DK65" s="13">
        <v>410000</v>
      </c>
      <c r="DL65" s="13">
        <v>435055</v>
      </c>
      <c r="DM65" s="13">
        <v>240000</v>
      </c>
      <c r="DN65" s="13">
        <v>440000</v>
      </c>
      <c r="DO65" s="13">
        <v>371174.09</v>
      </c>
      <c r="DP65" s="13">
        <v>230000</v>
      </c>
      <c r="DQ65" s="13">
        <v>400000</v>
      </c>
      <c r="DR65" s="13">
        <v>5000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6000</v>
      </c>
      <c r="GC65" s="13">
        <v>8000</v>
      </c>
      <c r="GD65" s="13">
        <v>24400</v>
      </c>
      <c r="GE65" s="13">
        <v>24400</v>
      </c>
      <c r="GF65" s="13">
        <v>3420</v>
      </c>
      <c r="GG65" s="13">
        <v>1000</v>
      </c>
      <c r="GH65" s="13">
        <v>2200</v>
      </c>
      <c r="GI65" s="13">
        <v>1600</v>
      </c>
      <c r="GJ65" s="13">
        <v>3000</v>
      </c>
      <c r="GK65" s="13">
        <v>3000</v>
      </c>
      <c r="GL65" s="13">
        <v>7564.35</v>
      </c>
      <c r="GM65" s="13">
        <v>0</v>
      </c>
      <c r="GN65" s="13">
        <v>1860</v>
      </c>
      <c r="GO65" s="13">
        <v>2770.02</v>
      </c>
      <c r="GP65" s="13">
        <v>17728</v>
      </c>
      <c r="GQ65" s="13">
        <v>17728</v>
      </c>
      <c r="GR65" s="13">
        <v>2705.64</v>
      </c>
      <c r="GS65" s="13">
        <v>2207</v>
      </c>
      <c r="GT65" s="13">
        <v>15000</v>
      </c>
      <c r="GU65" s="13">
        <v>8566</v>
      </c>
      <c r="GV65" s="13">
        <v>10000</v>
      </c>
      <c r="GW65" s="13">
        <v>10000</v>
      </c>
      <c r="GX65" s="13">
        <v>3156.56</v>
      </c>
      <c r="GY65" s="13">
        <v>1000</v>
      </c>
      <c r="GZ65" s="13">
        <v>12000</v>
      </c>
      <c r="HA65" s="13">
        <v>4689.08</v>
      </c>
      <c r="HB65" s="13">
        <v>0</v>
      </c>
      <c r="HC65" s="13">
        <v>0</v>
      </c>
      <c r="HD65" s="13">
        <v>0</v>
      </c>
      <c r="HE65" s="13">
        <f t="shared" si="899"/>
        <v>1135000</v>
      </c>
      <c r="HF65" s="13">
        <f t="shared" si="899"/>
        <v>1141000</v>
      </c>
      <c r="HG65" s="13">
        <f t="shared" si="899"/>
        <v>865634.10000000009</v>
      </c>
      <c r="HH65" s="13">
        <f t="shared" si="899"/>
        <v>1602450</v>
      </c>
      <c r="HI65" s="13">
        <f t="shared" si="899"/>
        <v>1912450</v>
      </c>
      <c r="HJ65" s="13">
        <f t="shared" si="899"/>
        <v>1817580.28</v>
      </c>
      <c r="HK65" s="13">
        <f t="shared" si="899"/>
        <v>944997.55</v>
      </c>
      <c r="HL65" s="13">
        <f t="shared" si="899"/>
        <v>1051197.55</v>
      </c>
      <c r="HM65" s="13">
        <f t="shared" si="899"/>
        <v>722097.77</v>
      </c>
      <c r="HN65" s="13">
        <f t="shared" si="899"/>
        <v>649126</v>
      </c>
      <c r="HO65" s="13">
        <f t="shared" si="900"/>
        <v>827126</v>
      </c>
      <c r="HP65" s="13">
        <f t="shared" si="900"/>
        <v>461352.23</v>
      </c>
      <c r="HQ65" s="13">
        <f t="shared" si="900"/>
        <v>977341</v>
      </c>
      <c r="HR65" s="13">
        <f t="shared" si="900"/>
        <v>1029201</v>
      </c>
      <c r="HS65" s="13">
        <f t="shared" si="900"/>
        <v>754233.82000000007</v>
      </c>
      <c r="HT65" s="13">
        <f t="shared" si="900"/>
        <v>751040</v>
      </c>
      <c r="HU65" s="13">
        <f t="shared" si="900"/>
        <v>1055680.03</v>
      </c>
      <c r="HV65" s="13">
        <f t="shared" si="900"/>
        <v>760655.68</v>
      </c>
      <c r="HW65" s="13">
        <f t="shared" si="900"/>
        <v>639469</v>
      </c>
      <c r="HX65" s="13">
        <f t="shared" si="900"/>
        <v>826761.52</v>
      </c>
      <c r="HY65" s="13">
        <f t="shared" si="901"/>
        <v>308881.5</v>
      </c>
      <c r="HZ65" s="13">
        <f t="shared" si="901"/>
        <v>1188000</v>
      </c>
      <c r="IA65" s="13">
        <f t="shared" si="901"/>
        <v>848000</v>
      </c>
      <c r="IB65" s="13">
        <f t="shared" si="902"/>
        <v>547942.87000000011</v>
      </c>
      <c r="IC65" s="13">
        <f t="shared" si="902"/>
        <v>371000</v>
      </c>
      <c r="ID65" s="13">
        <f t="shared" si="902"/>
        <v>652000</v>
      </c>
      <c r="IE65" s="13">
        <f t="shared" si="902"/>
        <v>479523.50000000006</v>
      </c>
      <c r="IF65" s="13">
        <f t="shared" si="902"/>
        <v>380000</v>
      </c>
      <c r="IG65" s="13">
        <f t="shared" si="902"/>
        <v>580000</v>
      </c>
      <c r="IH65" s="13">
        <v>782248.87</v>
      </c>
      <c r="II65" s="13">
        <f>AF65+BJ65+CN65+DR65+EV65+FZ65+HD65</f>
        <v>191000</v>
      </c>
      <c r="IJ65" s="54"/>
    </row>
    <row r="66" spans="1:244" ht="20.100000000000001" customHeight="1" x14ac:dyDescent="0.25">
      <c r="A66" s="5">
        <v>4</v>
      </c>
      <c r="B66" s="7" t="s">
        <v>90</v>
      </c>
      <c r="C66" s="11">
        <f t="shared" ref="C66:GF66" si="903">C67+C71+C75+C79+C85</f>
        <v>22441.46</v>
      </c>
      <c r="D66" s="11">
        <f t="shared" ref="D66" si="904">D67+D71+D75+D79+D85</f>
        <v>22672.3</v>
      </c>
      <c r="E66" s="11">
        <f t="shared" si="903"/>
        <v>21897.3</v>
      </c>
      <c r="F66" s="11">
        <f t="shared" si="903"/>
        <v>92802</v>
      </c>
      <c r="G66" s="11">
        <f t="shared" ref="G66" si="905">G67+G71+G75+G79+G85</f>
        <v>94706.34</v>
      </c>
      <c r="H66" s="11">
        <f t="shared" si="903"/>
        <v>90083.32</v>
      </c>
      <c r="I66" s="11">
        <f t="shared" si="903"/>
        <v>97150.87</v>
      </c>
      <c r="J66" s="11">
        <f t="shared" ref="J66" si="906">J67+J71+J75+J79+J85</f>
        <v>96950.92</v>
      </c>
      <c r="K66" s="11">
        <f t="shared" si="903"/>
        <v>87793.18</v>
      </c>
      <c r="L66" s="11">
        <f t="shared" ref="L66:M66" si="907">L67+L71+L75+L79+L85</f>
        <v>89209</v>
      </c>
      <c r="M66" s="11">
        <f t="shared" si="907"/>
        <v>89209.08</v>
      </c>
      <c r="N66" s="11">
        <f>N67+N71+N75+N79+N85</f>
        <v>82480.47</v>
      </c>
      <c r="O66" s="11">
        <f t="shared" ref="O66" si="908">O67+O71+O75+O79+O85</f>
        <v>85107</v>
      </c>
      <c r="P66" s="11">
        <f t="shared" ref="P66:S66" si="909">P67+P71+P75+P79+P85</f>
        <v>85107</v>
      </c>
      <c r="Q66" s="11">
        <f>Q67+Q71+Q75+Q79+Q85</f>
        <v>85469.569999999992</v>
      </c>
      <c r="R66" s="11">
        <f t="shared" ref="R66" si="910">R67+R71+R75+R79+R85</f>
        <v>85740.17</v>
      </c>
      <c r="S66" s="11">
        <f t="shared" si="909"/>
        <v>85877.92</v>
      </c>
      <c r="T66" s="11">
        <f>T67+T71+T75+T79+T85</f>
        <v>90406.830000000016</v>
      </c>
      <c r="U66" s="11">
        <f t="shared" ref="U66" si="911">U67+U71+U75+U79+U85</f>
        <v>86550</v>
      </c>
      <c r="V66" s="11">
        <f t="shared" ref="V66:Y66" si="912">V67+V71+V75+V79+V85</f>
        <v>106668.89</v>
      </c>
      <c r="W66" s="11">
        <f t="shared" si="912"/>
        <v>97395.59</v>
      </c>
      <c r="X66" s="11">
        <f t="shared" ref="X66" si="913">X67+X71+X75+X79+X85</f>
        <v>104014</v>
      </c>
      <c r="Y66" s="11">
        <f t="shared" si="912"/>
        <v>104014</v>
      </c>
      <c r="Z66" s="11">
        <f t="shared" ref="Z66:AD66" si="914">Z67+Z71+Z75+Z79+Z85</f>
        <v>82631.31</v>
      </c>
      <c r="AA66" s="11">
        <f t="shared" si="914"/>
        <v>104500</v>
      </c>
      <c r="AB66" s="11">
        <f t="shared" ref="AB66:AF66" si="915">AB67+AB71+AB75+AB79+AB85</f>
        <v>106394</v>
      </c>
      <c r="AC66" s="11">
        <f t="shared" si="914"/>
        <v>99163.3</v>
      </c>
      <c r="AD66" s="11">
        <f t="shared" si="914"/>
        <v>116787</v>
      </c>
      <c r="AE66" s="11">
        <f t="shared" si="915"/>
        <v>580832.23</v>
      </c>
      <c r="AF66" s="11">
        <f t="shared" si="915"/>
        <v>30615</v>
      </c>
      <c r="AG66" s="11">
        <f>AG67+AG71+AG75+AG79+AG85</f>
        <v>208103.71000000002</v>
      </c>
      <c r="AH66" s="11">
        <f t="shared" ref="AH66:AL66" si="916">AH67+AH71+AH75+AH79+AH85</f>
        <v>345858.14</v>
      </c>
      <c r="AI66" s="11">
        <f t="shared" si="916"/>
        <v>278448.36</v>
      </c>
      <c r="AJ66" s="11">
        <f t="shared" ref="AJ66" si="917">AJ67+AJ71+AJ75+AJ79+AJ85</f>
        <v>566552</v>
      </c>
      <c r="AK66" s="11">
        <f t="shared" si="916"/>
        <v>562571.54</v>
      </c>
      <c r="AL66" s="11">
        <f t="shared" si="916"/>
        <v>518048.38</v>
      </c>
      <c r="AM66" s="11">
        <f>AM67+AM71+AM75+AM79+AM85</f>
        <v>540925.46</v>
      </c>
      <c r="AN66" s="11">
        <f>AN67+AN71+AN75+AN79+AN85</f>
        <v>540625.96</v>
      </c>
      <c r="AO66" s="11">
        <f>AO67+AO71+AO75+AO79+AO85</f>
        <v>488544.93000000005</v>
      </c>
      <c r="AP66" s="11">
        <f t="shared" ref="AP66" si="918">AP67+AP71+AP75+AP79+AP85</f>
        <v>496794</v>
      </c>
      <c r="AQ66" s="11">
        <f>AQ67+AQ71+AQ75+AQ79+AQ85</f>
        <v>504679.20999999996</v>
      </c>
      <c r="AR66" s="11">
        <f t="shared" ref="AR66:AS66" si="919">AR67+AR71+AR75+AR79+AR85</f>
        <v>478869.63</v>
      </c>
      <c r="AS66" s="11">
        <f t="shared" si="919"/>
        <v>536670</v>
      </c>
      <c r="AT66" s="11">
        <f t="shared" ref="AT66:AY66" si="920">AT67+AT71+AT75+AT79+AT85</f>
        <v>539670</v>
      </c>
      <c r="AU66" s="11">
        <f t="shared" si="920"/>
        <v>409509.60000000003</v>
      </c>
      <c r="AV66" s="11">
        <f t="shared" ref="AV66:AW66" si="921">AV67+AV71+AV75+AV79+AV85</f>
        <v>404300.5</v>
      </c>
      <c r="AW66" s="11">
        <f t="shared" si="921"/>
        <v>404389.60000000003</v>
      </c>
      <c r="AX66" s="11">
        <f t="shared" si="920"/>
        <v>398201.59999999992</v>
      </c>
      <c r="AY66" s="11">
        <f t="shared" si="920"/>
        <v>410191</v>
      </c>
      <c r="AZ66" s="11">
        <f>AZ67+AZ71+AZ75+AZ79+AZ85</f>
        <v>450736.14</v>
      </c>
      <c r="BA66" s="11">
        <f>BA67+BA71+BA75+BA79+BA85</f>
        <v>432705.49000000005</v>
      </c>
      <c r="BB66" s="11">
        <f t="shared" ref="BB66" si="922">BB67+BB71+BB75+BB79+BB85</f>
        <v>482929</v>
      </c>
      <c r="BC66" s="11">
        <f>BC67+BC71+BC75+BC79+BC85</f>
        <v>483729</v>
      </c>
      <c r="BD66" s="11">
        <f t="shared" ref="BD66:BG66" si="923">BD67+BD71+BD75+BD79+BD85</f>
        <v>350048.64</v>
      </c>
      <c r="BE66" s="11">
        <f t="shared" ref="BE66" si="924">BE67+BE71+BE75+BE79+BE85</f>
        <v>389123</v>
      </c>
      <c r="BF66" s="11">
        <f t="shared" si="923"/>
        <v>388943</v>
      </c>
      <c r="BG66" s="11">
        <f t="shared" si="923"/>
        <v>379987.37000000005</v>
      </c>
      <c r="BH66" s="11">
        <f t="shared" ref="BH66:BJ66" si="925">BH67+BH71+BH75+BH79+BH85</f>
        <v>440186.69999999995</v>
      </c>
      <c r="BI66" s="11">
        <f t="shared" si="925"/>
        <v>440187.69999999995</v>
      </c>
      <c r="BJ66" s="11">
        <f t="shared" si="925"/>
        <v>130299</v>
      </c>
      <c r="BK66" s="11">
        <f>BK67+BK71+BK75+BK79+BK85</f>
        <v>319625.06</v>
      </c>
      <c r="BL66" s="11">
        <f>BL67+BL71+BL75+BL79+BL85</f>
        <v>184758.33</v>
      </c>
      <c r="BM66" s="11">
        <f>BM67+BM71+BM75+BM79+BM85</f>
        <v>159009.22</v>
      </c>
      <c r="BN66" s="11">
        <f t="shared" ref="BN66" si="926">BN67+BN71+BN75+BN79+BN85</f>
        <v>247392.9</v>
      </c>
      <c r="BO66" s="11">
        <f>BO67+BO71+BO75+BO79+BO85</f>
        <v>247460.58</v>
      </c>
      <c r="BP66" s="11">
        <f>BP67+BP71+BP75+BP79+BP85</f>
        <v>193862.65999999997</v>
      </c>
      <c r="BQ66" s="11">
        <f>BQ67+BQ71+BQ75+BQ79+BQ85</f>
        <v>244948.11000000002</v>
      </c>
      <c r="BR66" s="11">
        <f>BR67+BR71+BR75+BR79+BR85</f>
        <v>254537.36000000002</v>
      </c>
      <c r="BS66" s="11">
        <f>BS67+BS71+BS75+BS79+BS85</f>
        <v>244975.56</v>
      </c>
      <c r="BT66" s="11">
        <f t="shared" ref="BT66" si="927">BT67+BT71+BT75+BT79+BT85</f>
        <v>236648</v>
      </c>
      <c r="BU66" s="11">
        <f>BU67+BU71+BU75+BU79+BU85</f>
        <v>244933.66999999998</v>
      </c>
      <c r="BV66" s="11">
        <f t="shared" ref="BV66:BW66" si="928">BV67+BV71+BV75+BV79+BV85</f>
        <v>221829.91999999998</v>
      </c>
      <c r="BW66" s="11">
        <f t="shared" si="928"/>
        <v>227837</v>
      </c>
      <c r="BX66" s="11">
        <f t="shared" ref="BX66:CC66" si="929">BX67+BX71+BX75+BX79+BX85</f>
        <v>235749.59</v>
      </c>
      <c r="BY66" s="11">
        <f>BY67+BY71+BY75+BY79+BY85</f>
        <v>217253.62</v>
      </c>
      <c r="BZ66" s="11">
        <f t="shared" ref="BZ66" si="930">BZ67+BZ71+BZ75+BZ79+BZ85</f>
        <v>211572.9</v>
      </c>
      <c r="CA66" s="11">
        <f>CA67+CA71+CA75+CA79+CA85</f>
        <v>219067.97999999998</v>
      </c>
      <c r="CB66" s="11">
        <f t="shared" si="929"/>
        <v>225827.86</v>
      </c>
      <c r="CC66" s="11">
        <f t="shared" si="929"/>
        <v>224816.4</v>
      </c>
      <c r="CD66" s="11">
        <f>CD67+CD71+CD75+CD79+CD85</f>
        <v>250140.44999999998</v>
      </c>
      <c r="CE66" s="11">
        <f>CE67+CE71+CE75+CE79+CE85</f>
        <v>228244.92999999996</v>
      </c>
      <c r="CF66" s="11">
        <f t="shared" ref="CF66" si="931">CF67+CF71+CF75+CF79+CF85</f>
        <v>237364</v>
      </c>
      <c r="CG66" s="11">
        <f>CG67+CG71+CG75+CG79+CG85</f>
        <v>262877.41000000003</v>
      </c>
      <c r="CH66" s="11">
        <f t="shared" ref="CH66:CL66" si="932">CH67+CH71+CH75+CH79+CH85</f>
        <v>192008.66</v>
      </c>
      <c r="CI66" s="11">
        <f t="shared" ref="CI66" si="933">CI67+CI71+CI75+CI79+CI85</f>
        <v>156260</v>
      </c>
      <c r="CJ66" s="11">
        <f t="shared" si="932"/>
        <v>157174.39999999999</v>
      </c>
      <c r="CK66" s="11">
        <f t="shared" si="932"/>
        <v>152935.89000000004</v>
      </c>
      <c r="CL66" s="11">
        <f t="shared" si="932"/>
        <v>174879.9</v>
      </c>
      <c r="CM66" s="11">
        <f t="shared" ref="CM66:CO66" si="934">CM67+CM71+CM75+CM79+CM85</f>
        <v>176280.9</v>
      </c>
      <c r="CN66" s="11">
        <f t="shared" si="934"/>
        <v>48845</v>
      </c>
      <c r="CO66" s="11">
        <f t="shared" si="934"/>
        <v>17292.990000000002</v>
      </c>
      <c r="CP66" s="11">
        <f t="shared" ref="CP66:CT66" si="935">CP67+CP71+CP75+CP79+CP85</f>
        <v>17339.160000000003</v>
      </c>
      <c r="CQ66" s="11">
        <f t="shared" si="935"/>
        <v>35993.480000000003</v>
      </c>
      <c r="CR66" s="11">
        <f t="shared" ref="CR66" si="936">CR67+CR71+CR75+CR79+CR85</f>
        <v>40314</v>
      </c>
      <c r="CS66" s="11">
        <f t="shared" si="935"/>
        <v>54014.469999999994</v>
      </c>
      <c r="CT66" s="11">
        <f t="shared" si="935"/>
        <v>46425.9</v>
      </c>
      <c r="CU66" s="11">
        <f>CU67+CU71+CU75+CU79+CU85</f>
        <v>39232.76</v>
      </c>
      <c r="CV66" s="11">
        <f>CV67+CV71+CV75+CV79+CV85</f>
        <v>37992.76</v>
      </c>
      <c r="CW66" s="11">
        <f t="shared" ref="CW66:DW66" si="937">CW67+CW71+CW75+CW79+CW85</f>
        <v>37514.769999999997</v>
      </c>
      <c r="CX66" s="11">
        <f t="shared" ref="CX66" si="938">CX67+CX71+CX75+CX79+CX85</f>
        <v>37597</v>
      </c>
      <c r="CY66" s="11">
        <f t="shared" si="937"/>
        <v>37597</v>
      </c>
      <c r="CZ66" s="11">
        <f t="shared" ref="CZ66:DA66" si="939">CZ67+CZ71+CZ75+CZ79+CZ85</f>
        <v>36940.5</v>
      </c>
      <c r="DA66" s="11">
        <f t="shared" si="939"/>
        <v>37309</v>
      </c>
      <c r="DB66" s="11">
        <f t="shared" ref="DB66:DG66" si="940">DB67+DB71+DB75+DB79+DB85</f>
        <v>37310</v>
      </c>
      <c r="DC66" s="11">
        <f t="shared" si="937"/>
        <v>37256.620000000003</v>
      </c>
      <c r="DD66" s="11">
        <f t="shared" ref="DD66" si="941">DD67+DD71+DD75+DD79+DD85</f>
        <v>37300.899999999994</v>
      </c>
      <c r="DE66" s="11">
        <f t="shared" si="937"/>
        <v>37300.899999999994</v>
      </c>
      <c r="DF66" s="11">
        <f t="shared" si="940"/>
        <v>63563.15</v>
      </c>
      <c r="DG66" s="11">
        <f t="shared" si="940"/>
        <v>37437</v>
      </c>
      <c r="DH66" s="11">
        <f t="shared" ref="DH66:DP66" si="942">DH67+DH71+DH75+DH79+DH85</f>
        <v>63105.94</v>
      </c>
      <c r="DI66" s="11">
        <f t="shared" si="942"/>
        <v>37915.1</v>
      </c>
      <c r="DJ66" s="11">
        <f t="shared" ref="DJ66" si="943">DJ67+DJ71+DJ75+DJ79+DJ85</f>
        <v>39127</v>
      </c>
      <c r="DK66" s="11">
        <f t="shared" si="942"/>
        <v>119572</v>
      </c>
      <c r="DL66" s="11">
        <f t="shared" si="942"/>
        <v>136659.52000000002</v>
      </c>
      <c r="DM66" s="11">
        <f t="shared" ref="DM66" si="944">DM67+DM71+DM75+DM79+DM85</f>
        <v>109390</v>
      </c>
      <c r="DN66" s="11">
        <f t="shared" si="942"/>
        <v>116115</v>
      </c>
      <c r="DO66" s="11">
        <f t="shared" si="942"/>
        <v>115154.2</v>
      </c>
      <c r="DP66" s="11">
        <f t="shared" si="942"/>
        <v>120374.8</v>
      </c>
      <c r="DQ66" s="11">
        <f t="shared" ref="DQ66:DS66" si="945">DQ67+DQ71+DQ75+DQ79+DQ85</f>
        <v>120375.8</v>
      </c>
      <c r="DR66" s="11">
        <f t="shared" si="945"/>
        <v>90787</v>
      </c>
      <c r="DS66" s="11">
        <f t="shared" si="945"/>
        <v>341693.29000000004</v>
      </c>
      <c r="DT66" s="11">
        <f t="shared" si="937"/>
        <v>334154.98</v>
      </c>
      <c r="DU66" s="11">
        <f t="shared" si="937"/>
        <v>209549.88999999998</v>
      </c>
      <c r="DV66" s="11">
        <f t="shared" ref="DV66" si="946">DV67+DV71+DV75+DV79+DV85</f>
        <v>312726</v>
      </c>
      <c r="DW66" s="11">
        <f t="shared" si="937"/>
        <v>265764.62</v>
      </c>
      <c r="DX66" s="11">
        <f t="shared" si="903"/>
        <v>270596.64999999997</v>
      </c>
      <c r="DY66" s="11">
        <f>DY67+DY71+DY75+DY79+DY85</f>
        <v>363837.97000000003</v>
      </c>
      <c r="DZ66" s="11">
        <f>DZ67+DZ71+DZ75+DZ79+DZ85</f>
        <v>340631.27</v>
      </c>
      <c r="EA66" s="11">
        <f t="shared" ref="EA66:FA66" si="947">EA67+EA71+EA75+EA79+EA85</f>
        <v>292737.48</v>
      </c>
      <c r="EB66" s="11">
        <f t="shared" ref="EB66:EC66" si="948">EB67+EB71+EB75+EB79+EB85</f>
        <v>257081</v>
      </c>
      <c r="EC66" s="11">
        <f t="shared" si="948"/>
        <v>257081.09</v>
      </c>
      <c r="ED66" s="11">
        <f>ED67+ED71+ED75+ED79+ED85</f>
        <v>188456.63999999998</v>
      </c>
      <c r="EE66" s="11">
        <f>EE67+EE71+EE75+EE79+EE85</f>
        <v>187448</v>
      </c>
      <c r="EF66" s="11">
        <f>EF67+EF71+EF75+EF79+EF85</f>
        <v>183528</v>
      </c>
      <c r="EG66" s="11">
        <f t="shared" ref="EG66:EI66" si="949">EG67+EG71+EG75+EG79+EG85</f>
        <v>118139</v>
      </c>
      <c r="EH66" s="11">
        <f t="shared" ref="EH66" si="950">EH67+EH71+EH75+EH79+EH85</f>
        <v>180560.8</v>
      </c>
      <c r="EI66" s="11">
        <f t="shared" si="949"/>
        <v>171560.90000000002</v>
      </c>
      <c r="EJ66" s="11">
        <f t="shared" ref="EJ66:EK66" si="951">EJ67+EJ71+EJ75+EJ79+EJ85</f>
        <v>184576.07</v>
      </c>
      <c r="EK66" s="11">
        <f t="shared" si="951"/>
        <v>169503</v>
      </c>
      <c r="EL66" s="11">
        <f t="shared" ref="EL66:ET66" si="952">EL67+EL71+EL75+EL79+EL85</f>
        <v>194426.83000000002</v>
      </c>
      <c r="EM66" s="11">
        <f t="shared" si="952"/>
        <v>150434.27999999997</v>
      </c>
      <c r="EN66" s="11">
        <f t="shared" ref="EN66" si="953">EN67+EN71+EN75+EN79+EN85</f>
        <v>185881</v>
      </c>
      <c r="EO66" s="11">
        <f t="shared" si="952"/>
        <v>185881</v>
      </c>
      <c r="EP66" s="11">
        <f t="shared" si="952"/>
        <v>122565.99</v>
      </c>
      <c r="EQ66" s="11">
        <f t="shared" ref="EQ66" si="954">EQ67+EQ71+EQ75+EQ79+EQ85</f>
        <v>158145</v>
      </c>
      <c r="ER66" s="11">
        <f t="shared" si="952"/>
        <v>140848.79999999999</v>
      </c>
      <c r="ES66" s="11">
        <f t="shared" si="952"/>
        <v>109798.87000000001</v>
      </c>
      <c r="ET66" s="11">
        <f t="shared" si="952"/>
        <v>144349.6</v>
      </c>
      <c r="EU66" s="11">
        <f t="shared" ref="EU66:EW66" si="955">EU67+EU71+EU75+EU79+EU85</f>
        <v>231506.6</v>
      </c>
      <c r="EV66" s="11">
        <f t="shared" si="955"/>
        <v>256626</v>
      </c>
      <c r="EW66" s="11">
        <f t="shared" si="955"/>
        <v>200998.37</v>
      </c>
      <c r="EX66" s="11">
        <f t="shared" si="947"/>
        <v>132060.26</v>
      </c>
      <c r="EY66" s="11">
        <f t="shared" si="947"/>
        <v>135079.13</v>
      </c>
      <c r="EZ66" s="11">
        <f t="shared" ref="EZ66" si="956">EZ67+EZ71+EZ75+EZ79+EZ85</f>
        <v>334240</v>
      </c>
      <c r="FA66" s="11">
        <f t="shared" si="947"/>
        <v>334250.18</v>
      </c>
      <c r="FB66" s="11">
        <f t="shared" si="903"/>
        <v>319393.93</v>
      </c>
      <c r="FC66" s="11">
        <f>FC67+FC71+FC75+FC79+FC85</f>
        <v>326306.8</v>
      </c>
      <c r="FD66" s="11">
        <f>FD67+FD71+FD75+FD79+FD85</f>
        <v>314311.8</v>
      </c>
      <c r="FE66" s="11">
        <f t="shared" ref="FE66:GE66" si="957">FE67+FE71+FE75+FE79+FE85</f>
        <v>300805.55</v>
      </c>
      <c r="FF66" s="11">
        <f t="shared" ref="FF66" si="958">FF67+FF71+FF75+FF79+FF85</f>
        <v>301354</v>
      </c>
      <c r="FG66" s="11">
        <f t="shared" si="957"/>
        <v>301364.21000000002</v>
      </c>
      <c r="FH66" s="11">
        <f t="shared" ref="FH66:FI66" si="959">FH67+FH71+FH75+FH79+FH85</f>
        <v>288572.62</v>
      </c>
      <c r="FI66" s="11">
        <f t="shared" si="959"/>
        <v>296561</v>
      </c>
      <c r="FJ66" s="11">
        <f t="shared" ref="FJ66:FO66" si="960">FJ67+FJ71+FJ75+FJ79+FJ85</f>
        <v>296561</v>
      </c>
      <c r="FK66" s="11">
        <f t="shared" si="957"/>
        <v>307958.93</v>
      </c>
      <c r="FL66" s="11">
        <f t="shared" ref="FL66" si="961">FL67+FL71+FL75+FL79+FL85</f>
        <v>311955.71999999997</v>
      </c>
      <c r="FM66" s="11">
        <f t="shared" si="957"/>
        <v>307055.92</v>
      </c>
      <c r="FN66" s="11">
        <f t="shared" si="960"/>
        <v>299426.65999999992</v>
      </c>
      <c r="FO66" s="11">
        <f t="shared" si="960"/>
        <v>301097</v>
      </c>
      <c r="FP66" s="11">
        <f t="shared" ref="FP66:FX66" si="962">FP67+FP71+FP75+FP79+FP85</f>
        <v>325078.87</v>
      </c>
      <c r="FQ66" s="11">
        <f t="shared" si="962"/>
        <v>361607.93</v>
      </c>
      <c r="FR66" s="11">
        <f t="shared" ref="FR66" si="963">FR67+FR71+FR75+FR79+FR85</f>
        <v>372696</v>
      </c>
      <c r="FS66" s="11">
        <f t="shared" si="962"/>
        <v>376696</v>
      </c>
      <c r="FT66" s="11">
        <f t="shared" si="962"/>
        <v>279224.94</v>
      </c>
      <c r="FU66" s="11">
        <f t="shared" ref="FU66" si="964">FU67+FU71+FU75+FU79+FU85</f>
        <v>420390</v>
      </c>
      <c r="FV66" s="11">
        <f t="shared" si="962"/>
        <v>431686.5</v>
      </c>
      <c r="FW66" s="11">
        <f t="shared" si="962"/>
        <v>371168.05000000005</v>
      </c>
      <c r="FX66" s="11">
        <f t="shared" si="962"/>
        <v>419487.5</v>
      </c>
      <c r="FY66" s="11">
        <f t="shared" ref="FY66:GA66" si="965">FY67+FY71+FY75+FY79+FY85</f>
        <v>484395</v>
      </c>
      <c r="FZ66" s="11">
        <f t="shared" si="965"/>
        <v>196054</v>
      </c>
      <c r="GA66" s="11">
        <f t="shared" si="965"/>
        <v>0</v>
      </c>
      <c r="GB66" s="11">
        <f t="shared" si="957"/>
        <v>90018.239999999991</v>
      </c>
      <c r="GC66" s="11">
        <f t="shared" si="957"/>
        <v>155949.63</v>
      </c>
      <c r="GD66" s="11">
        <f t="shared" ref="GD66" si="966">GD67+GD71+GD75+GD79+GD85</f>
        <v>126700</v>
      </c>
      <c r="GE66" s="11">
        <f t="shared" si="957"/>
        <v>321932.67000000004</v>
      </c>
      <c r="GF66" s="11">
        <f t="shared" si="903"/>
        <v>274860.58999999997</v>
      </c>
      <c r="GG66" s="11">
        <f>GG67+GG71+GG75+GG79+GG85</f>
        <v>60448.959999999999</v>
      </c>
      <c r="GH66" s="11">
        <f>GH67+GH71+GH75+GH79+GH85</f>
        <v>169602.01</v>
      </c>
      <c r="GI66" s="11">
        <f t="shared" ref="GI66:GQ66" si="967">GI67+GI71+GI75+GI79+GI85</f>
        <v>139638.09</v>
      </c>
      <c r="GJ66" s="11">
        <f t="shared" ref="GJ66" si="968">GJ67+GJ71+GJ75+GJ79+GJ85</f>
        <v>158016</v>
      </c>
      <c r="GK66" s="11">
        <f t="shared" si="967"/>
        <v>148413.73000000001</v>
      </c>
      <c r="GL66" s="11">
        <f t="shared" ref="GL66:GM66" si="969">GL67+GL71+GL75+GL79+GL85</f>
        <v>133018.47</v>
      </c>
      <c r="GM66" s="11">
        <f t="shared" si="969"/>
        <v>69250</v>
      </c>
      <c r="GN66" s="11">
        <f t="shared" ref="GN66:GS66" si="970">GN67+GN71+GN75+GN79+GN85</f>
        <v>94618.19</v>
      </c>
      <c r="GO66" s="11">
        <f t="shared" si="967"/>
        <v>109165.15999999999</v>
      </c>
      <c r="GP66" s="11">
        <f t="shared" ref="GP66" si="971">GP67+GP71+GP75+GP79+GP85</f>
        <v>22103.02</v>
      </c>
      <c r="GQ66" s="11">
        <f t="shared" si="967"/>
        <v>125635.13</v>
      </c>
      <c r="GR66" s="11">
        <f t="shared" si="970"/>
        <v>107339.19</v>
      </c>
      <c r="GS66" s="11">
        <f t="shared" si="970"/>
        <v>94376</v>
      </c>
      <c r="GT66" s="11">
        <f t="shared" ref="GT66:HM66" si="972">GT67+GT71+GT75+GT79+GT85</f>
        <v>106589</v>
      </c>
      <c r="GU66" s="11">
        <f t="shared" si="972"/>
        <v>201102.99000000002</v>
      </c>
      <c r="GV66" s="11">
        <f t="shared" ref="GV66" si="973">GV67+GV71+GV75+GV79+GV85</f>
        <v>102790</v>
      </c>
      <c r="GW66" s="11">
        <f t="shared" si="972"/>
        <v>112790</v>
      </c>
      <c r="GX66" s="11">
        <f t="shared" si="972"/>
        <v>270644.04000000004</v>
      </c>
      <c r="GY66" s="11">
        <f t="shared" ref="GY66" si="974">GY67+GY71+GY75+GY79+GY85</f>
        <v>305700</v>
      </c>
      <c r="GZ66" s="11">
        <f t="shared" si="972"/>
        <v>315400</v>
      </c>
      <c r="HA66" s="11">
        <f t="shared" si="972"/>
        <v>105797.18999999999</v>
      </c>
      <c r="HB66" s="11">
        <f t="shared" ref="HB66:HD66" si="975">HB67+HB71+HB75+HB79+HB85</f>
        <v>82000</v>
      </c>
      <c r="HC66" s="11">
        <f t="shared" si="975"/>
        <v>82000</v>
      </c>
      <c r="HD66" s="11">
        <f t="shared" si="975"/>
        <v>114600</v>
      </c>
      <c r="HE66" s="11">
        <f t="shared" si="972"/>
        <v>1110154.8799999999</v>
      </c>
      <c r="HF66" s="11">
        <f t="shared" ref="HF66" si="976">HF67+HF71+HF75+HF79+HF85</f>
        <v>1126861.4099999999</v>
      </c>
      <c r="HG66" s="11">
        <f t="shared" si="972"/>
        <v>995927.01</v>
      </c>
      <c r="HH66" s="11">
        <f t="shared" si="972"/>
        <v>1720726.9</v>
      </c>
      <c r="HI66" s="11">
        <f t="shared" ref="HI66" si="977">HI67+HI71+HI75+HI79+HI85</f>
        <v>1880700.4</v>
      </c>
      <c r="HJ66" s="11">
        <f t="shared" si="972"/>
        <v>1713271.43</v>
      </c>
      <c r="HK66" s="11">
        <f t="shared" si="972"/>
        <v>1672850.93</v>
      </c>
      <c r="HL66" s="11">
        <f t="shared" ref="HL66" si="978">HL67+HL71+HL75+HL79+HL85</f>
        <v>1754652.08</v>
      </c>
      <c r="HM66" s="11">
        <f t="shared" si="972"/>
        <v>1592009.5599999998</v>
      </c>
      <c r="HN66" s="11">
        <f t="shared" ref="HN66:HO66" si="979">HN67+HN71+HN75+HN79+HN85</f>
        <v>1576699</v>
      </c>
      <c r="HO66" s="11">
        <f t="shared" si="979"/>
        <v>1583277.99</v>
      </c>
      <c r="HP66" s="11">
        <f t="shared" ref="HP66:HX66" si="980">HP67+HP71+HP75+HP79+HP85</f>
        <v>1430168.25</v>
      </c>
      <c r="HQ66" s="11">
        <f t="shared" si="980"/>
        <v>1440182</v>
      </c>
      <c r="HR66" s="11">
        <f t="shared" ref="HR66" si="981">HR67+HR71+HR75+HR79+HR85</f>
        <v>1472543.78</v>
      </c>
      <c r="HS66" s="11">
        <f t="shared" si="980"/>
        <v>1284752.5000000002</v>
      </c>
      <c r="HT66" s="11">
        <f t="shared" ref="HT66:HW66" si="982">HT67+HT71+HT75+HT79+HT85</f>
        <v>1253534.01</v>
      </c>
      <c r="HU66" s="11">
        <f t="shared" ref="HU66" si="983">HU67+HU71+HU75+HU79+HU85</f>
        <v>1350888.35</v>
      </c>
      <c r="HV66" s="11">
        <f t="shared" si="982"/>
        <v>1369341.3599999999</v>
      </c>
      <c r="HW66" s="11">
        <f t="shared" si="982"/>
        <v>1323970.3999999999</v>
      </c>
      <c r="HX66" s="11">
        <f t="shared" si="980"/>
        <v>1496746.1199999999</v>
      </c>
      <c r="HY66" s="11">
        <f t="shared" ref="HY66:IA66" si="984">HY67+HY71+HY75+HY79+HY85</f>
        <v>1509406.3099999998</v>
      </c>
      <c r="HZ66" s="11">
        <f t="shared" ref="HZ66" si="985">HZ67+HZ71+HZ75+HZ79+HZ85</f>
        <v>1524801</v>
      </c>
      <c r="IA66" s="11">
        <f t="shared" si="984"/>
        <v>1645559.41</v>
      </c>
      <c r="IB66" s="11">
        <f t="shared" ref="IB66:ID66" si="986">IB67+IB71+IB75+IB79+IB85</f>
        <v>1433783.1000000003</v>
      </c>
      <c r="IC66" s="11">
        <f t="shared" ref="IC66" si="987">IC67+IC71+IC75+IC79+IC85</f>
        <v>1643508</v>
      </c>
      <c r="ID66" s="11">
        <f t="shared" si="986"/>
        <v>1656561.7</v>
      </c>
      <c r="IE66" s="11">
        <f t="shared" ref="IE66:IG66" si="988">IE67+IE71+IE75+IE79+IE85</f>
        <v>1334004.8699999999</v>
      </c>
      <c r="IF66" s="11">
        <f t="shared" ref="IF66:II66" si="989">IF67+IF71+IF75+IF79+IF85</f>
        <v>1498065.5</v>
      </c>
      <c r="IG66" s="11">
        <f t="shared" si="988"/>
        <v>2115578.23</v>
      </c>
      <c r="IH66" s="11">
        <f t="shared" ref="IH66" si="990">IH67+IH71+IH75+IH79+IH85</f>
        <v>1373614.22</v>
      </c>
      <c r="II66" s="11">
        <f t="shared" si="989"/>
        <v>867826</v>
      </c>
      <c r="IJ66" s="54"/>
    </row>
    <row r="67" spans="1:244" ht="15" customHeight="1" x14ac:dyDescent="0.25">
      <c r="A67" s="5">
        <v>41</v>
      </c>
      <c r="B67" s="8" t="s">
        <v>91</v>
      </c>
      <c r="C67" s="12">
        <f t="shared" ref="C67:D67" si="991">SUM(C68:C70)</f>
        <v>0</v>
      </c>
      <c r="D67" s="12">
        <f t="shared" si="991"/>
        <v>0</v>
      </c>
      <c r="E67" s="12">
        <f t="shared" ref="E67:GF67" si="992">SUM(E68:E70)</f>
        <v>0</v>
      </c>
      <c r="F67" s="12">
        <f t="shared" si="992"/>
        <v>0</v>
      </c>
      <c r="G67" s="12">
        <f t="shared" ref="G67" si="993">SUM(G68:G70)</f>
        <v>1400</v>
      </c>
      <c r="H67" s="12">
        <f t="shared" si="992"/>
        <v>1365</v>
      </c>
      <c r="I67" s="12">
        <f t="shared" si="992"/>
        <v>200</v>
      </c>
      <c r="J67" s="12">
        <f t="shared" ref="J67" si="994">SUM(J68:J70)</f>
        <v>0</v>
      </c>
      <c r="K67" s="12">
        <f t="shared" si="992"/>
        <v>0</v>
      </c>
      <c r="L67" s="12">
        <f t="shared" ref="L67:M67" si="995">SUM(L68:L70)</f>
        <v>0</v>
      </c>
      <c r="M67" s="12">
        <f t="shared" si="995"/>
        <v>0</v>
      </c>
      <c r="N67" s="12">
        <f>SUM(N68:N70)</f>
        <v>0</v>
      </c>
      <c r="O67" s="12">
        <f t="shared" ref="O67" si="996">SUM(O68:O70)</f>
        <v>0</v>
      </c>
      <c r="P67" s="12">
        <f t="shared" ref="P67:S67" si="997">SUM(P68:P70)</f>
        <v>0</v>
      </c>
      <c r="Q67" s="12">
        <f>SUM(Q68:Q70)</f>
        <v>0</v>
      </c>
      <c r="R67" s="12">
        <f t="shared" ref="R67" si="998">SUM(R68:R70)</f>
        <v>200</v>
      </c>
      <c r="S67" s="12">
        <f t="shared" si="997"/>
        <v>337.25</v>
      </c>
      <c r="T67" s="12">
        <f>SUM(T68:T70)</f>
        <v>137.25</v>
      </c>
      <c r="U67" s="12">
        <f t="shared" ref="U67" si="999">SUM(U68:U70)</f>
        <v>200</v>
      </c>
      <c r="V67" s="12">
        <f t="shared" ref="V67:Y67" si="1000">SUM(V68:V70)</f>
        <v>6200</v>
      </c>
      <c r="W67" s="12">
        <f t="shared" si="1000"/>
        <v>6000</v>
      </c>
      <c r="X67" s="12">
        <f t="shared" ref="X67" si="1001">SUM(X68:X70)</f>
        <v>200</v>
      </c>
      <c r="Y67" s="12">
        <f t="shared" si="1000"/>
        <v>200</v>
      </c>
      <c r="Z67" s="12">
        <f t="shared" ref="Z67:AD67" si="1002">SUM(Z68:Z70)</f>
        <v>0</v>
      </c>
      <c r="AA67" s="12">
        <f t="shared" si="1002"/>
        <v>200</v>
      </c>
      <c r="AB67" s="12">
        <f t="shared" ref="AB67:AF67" si="1003">SUM(AB68:AB70)</f>
        <v>200</v>
      </c>
      <c r="AC67" s="12">
        <f t="shared" si="1002"/>
        <v>0</v>
      </c>
      <c r="AD67" s="12">
        <f t="shared" si="1002"/>
        <v>50</v>
      </c>
      <c r="AE67" s="12">
        <f t="shared" si="1003"/>
        <v>464095.13</v>
      </c>
      <c r="AF67" s="12">
        <f t="shared" si="1003"/>
        <v>50</v>
      </c>
      <c r="AG67" s="12">
        <f>SUM(AG68:AG70)</f>
        <v>2671.73</v>
      </c>
      <c r="AH67" s="12">
        <f t="shared" ref="AH67:AL67" si="1004">SUM(AH68:AH70)</f>
        <v>2671.73</v>
      </c>
      <c r="AI67" s="12">
        <f t="shared" si="1004"/>
        <v>2049.79</v>
      </c>
      <c r="AJ67" s="12">
        <f t="shared" ref="AJ67" si="1005">SUM(AJ68:AJ70)</f>
        <v>2250</v>
      </c>
      <c r="AK67" s="12">
        <f t="shared" si="1004"/>
        <v>2250</v>
      </c>
      <c r="AL67" s="12">
        <f t="shared" si="1004"/>
        <v>2365.6</v>
      </c>
      <c r="AM67" s="12">
        <f>SUM(AM68:AM70)</f>
        <v>300</v>
      </c>
      <c r="AN67" s="12">
        <f>SUM(AN68:AN70)</f>
        <v>0</v>
      </c>
      <c r="AO67" s="12">
        <f>SUM(AO68:AO70)</f>
        <v>0</v>
      </c>
      <c r="AP67" s="12">
        <f t="shared" ref="AP67" si="1006">SUM(AP68:AP70)</f>
        <v>0</v>
      </c>
      <c r="AQ67" s="12">
        <f>SUM(AQ68:AQ70)</f>
        <v>0</v>
      </c>
      <c r="AR67" s="12">
        <f t="shared" ref="AR67:AS67" si="1007">SUM(AR68:AR70)</f>
        <v>0</v>
      </c>
      <c r="AS67" s="12">
        <f t="shared" si="1007"/>
        <v>0</v>
      </c>
      <c r="AT67" s="12">
        <f t="shared" ref="AT67:AY67" si="1008">SUM(AT68:AT70)</f>
        <v>3000</v>
      </c>
      <c r="AU67" s="12">
        <f t="shared" si="1008"/>
        <v>6422.52</v>
      </c>
      <c r="AV67" s="12">
        <f t="shared" ref="AV67:AW67" si="1009">SUM(AV68:AV70)</f>
        <v>4600</v>
      </c>
      <c r="AW67" s="12">
        <f t="shared" si="1009"/>
        <v>4648.8</v>
      </c>
      <c r="AX67" s="12">
        <f t="shared" si="1008"/>
        <v>1612.8400000000001</v>
      </c>
      <c r="AY67" s="12">
        <f t="shared" si="1008"/>
        <v>5250</v>
      </c>
      <c r="AZ67" s="12">
        <f>SUM(AZ68:AZ70)</f>
        <v>5750</v>
      </c>
      <c r="BA67" s="12">
        <f>SUM(BA68:BA70)</f>
        <v>5188.83</v>
      </c>
      <c r="BB67" s="12">
        <f t="shared" ref="BB67" si="1010">SUM(BB68:BB70)</f>
        <v>5300</v>
      </c>
      <c r="BC67" s="12">
        <f>SUM(BC68:BC70)</f>
        <v>6100</v>
      </c>
      <c r="BD67" s="12">
        <f t="shared" ref="BD67:BG67" si="1011">SUM(BD68:BD70)</f>
        <v>3795.82</v>
      </c>
      <c r="BE67" s="12">
        <f t="shared" ref="BE67" si="1012">SUM(BE68:BE70)</f>
        <v>5332</v>
      </c>
      <c r="BF67" s="12">
        <f t="shared" si="1011"/>
        <v>5332</v>
      </c>
      <c r="BG67" s="12">
        <f t="shared" si="1011"/>
        <v>2814.6499999999996</v>
      </c>
      <c r="BH67" s="12">
        <f t="shared" ref="BH67:BJ67" si="1013">SUM(BH68:BH70)</f>
        <v>4900</v>
      </c>
      <c r="BI67" s="12">
        <f t="shared" si="1013"/>
        <v>4900</v>
      </c>
      <c r="BJ67" s="12">
        <f t="shared" si="1013"/>
        <v>110</v>
      </c>
      <c r="BK67" s="12">
        <f>SUM(BK68:BK70)</f>
        <v>0</v>
      </c>
      <c r="BL67" s="12">
        <f>SUM(BL68:BL70)</f>
        <v>71.38</v>
      </c>
      <c r="BM67" s="12">
        <f>SUM(BM68:BM70)</f>
        <v>71.38</v>
      </c>
      <c r="BN67" s="12">
        <f t="shared" ref="BN67" si="1014">SUM(BN68:BN70)</f>
        <v>0</v>
      </c>
      <c r="BO67" s="12">
        <f>SUM(BO68:BO70)</f>
        <v>60</v>
      </c>
      <c r="BP67" s="12">
        <f>SUM(BP68:BP70)</f>
        <v>42.6</v>
      </c>
      <c r="BQ67" s="12">
        <f>SUM(BQ68:BQ70)</f>
        <v>100</v>
      </c>
      <c r="BR67" s="12">
        <f>SUM(BR68:BR70)</f>
        <v>13427.3</v>
      </c>
      <c r="BS67" s="12">
        <f>SUM(BS68:BS70)</f>
        <v>13430.8</v>
      </c>
      <c r="BT67" s="12">
        <f t="shared" ref="BT67" si="1015">SUM(BT68:BT70)</f>
        <v>15000</v>
      </c>
      <c r="BU67" s="12">
        <f>SUM(BU68:BU70)</f>
        <v>15000</v>
      </c>
      <c r="BV67" s="12">
        <f t="shared" ref="BV67:BW67" si="1016">SUM(BV68:BV70)</f>
        <v>4365.8999999999996</v>
      </c>
      <c r="BW67" s="12">
        <f t="shared" si="1016"/>
        <v>15160</v>
      </c>
      <c r="BX67" s="12">
        <f t="shared" ref="BX67:CC67" si="1017">SUM(BX68:BX70)</f>
        <v>15160</v>
      </c>
      <c r="BY67" s="12">
        <f>SUM(BY68:BY70)</f>
        <v>16</v>
      </c>
      <c r="BZ67" s="12">
        <f t="shared" ref="BZ67" si="1018">SUM(BZ68:BZ70)</f>
        <v>200</v>
      </c>
      <c r="CA67" s="12">
        <f>SUM(CA68:CA70)</f>
        <v>248.8</v>
      </c>
      <c r="CB67" s="12">
        <f t="shared" si="1017"/>
        <v>380.2</v>
      </c>
      <c r="CC67" s="12">
        <f t="shared" si="1017"/>
        <v>550</v>
      </c>
      <c r="CD67" s="12">
        <f>SUM(CD68:CD70)</f>
        <v>550</v>
      </c>
      <c r="CE67" s="12">
        <f>SUM(CE68:CE70)</f>
        <v>370</v>
      </c>
      <c r="CF67" s="12">
        <f t="shared" ref="CF67" si="1019">SUM(CF68:CF70)</f>
        <v>600</v>
      </c>
      <c r="CG67" s="12">
        <f>SUM(CG68:CG70)</f>
        <v>600</v>
      </c>
      <c r="CH67" s="12">
        <f t="shared" ref="CH67:CL67" si="1020">SUM(CH68:CH70)</f>
        <v>536.79999999999995</v>
      </c>
      <c r="CI67" s="12">
        <f t="shared" ref="CI67" si="1021">SUM(CI68:CI70)</f>
        <v>1253</v>
      </c>
      <c r="CJ67" s="12">
        <f t="shared" si="1020"/>
        <v>1253</v>
      </c>
      <c r="CK67" s="12">
        <f t="shared" si="1020"/>
        <v>241</v>
      </c>
      <c r="CL67" s="12">
        <f t="shared" si="1020"/>
        <v>800</v>
      </c>
      <c r="CM67" s="12">
        <f t="shared" ref="CM67:CO67" si="1022">SUM(CM68:CM70)</f>
        <v>800</v>
      </c>
      <c r="CN67" s="12">
        <f t="shared" si="1022"/>
        <v>5556</v>
      </c>
      <c r="CO67" s="12">
        <f t="shared" si="1022"/>
        <v>12804.7</v>
      </c>
      <c r="CP67" s="12">
        <f t="shared" ref="CP67:CT67" si="1023">SUM(CP68:CP70)</f>
        <v>12804.7</v>
      </c>
      <c r="CQ67" s="12">
        <f t="shared" si="1023"/>
        <v>12846.1</v>
      </c>
      <c r="CR67" s="12">
        <f t="shared" ref="CR67" si="1024">SUM(CR68:CR70)</f>
        <v>5000</v>
      </c>
      <c r="CS67" s="12">
        <f t="shared" si="1023"/>
        <v>17000</v>
      </c>
      <c r="CT67" s="12">
        <f t="shared" si="1023"/>
        <v>10335.5</v>
      </c>
      <c r="CU67" s="12">
        <f>SUM(CU68:CU70)</f>
        <v>0</v>
      </c>
      <c r="CV67" s="12">
        <f>SUM(CV68:CV70)</f>
        <v>0</v>
      </c>
      <c r="CW67" s="12">
        <f t="shared" ref="CW67:DW67" si="1025">SUM(CW68:CW70)</f>
        <v>0</v>
      </c>
      <c r="CX67" s="12">
        <f t="shared" ref="CX67" si="1026">SUM(CX68:CX70)</f>
        <v>0</v>
      </c>
      <c r="CY67" s="12">
        <f t="shared" si="1025"/>
        <v>0</v>
      </c>
      <c r="CZ67" s="12">
        <f t="shared" ref="CZ67:DA67" si="1027">SUM(CZ68:CZ70)</f>
        <v>0</v>
      </c>
      <c r="DA67" s="12">
        <f t="shared" si="1027"/>
        <v>0</v>
      </c>
      <c r="DB67" s="12">
        <f t="shared" ref="DB67:DG67" si="1028">SUM(DB68:DB70)</f>
        <v>0</v>
      </c>
      <c r="DC67" s="12">
        <f t="shared" si="1025"/>
        <v>0</v>
      </c>
      <c r="DD67" s="12">
        <f t="shared" ref="DD67" si="1029">SUM(DD68:DD70)</f>
        <v>0</v>
      </c>
      <c r="DE67" s="12">
        <f t="shared" si="1025"/>
        <v>0</v>
      </c>
      <c r="DF67" s="12">
        <f t="shared" si="1028"/>
        <v>0</v>
      </c>
      <c r="DG67" s="12">
        <f t="shared" si="1028"/>
        <v>0</v>
      </c>
      <c r="DH67" s="12">
        <f t="shared" ref="DH67:DP67" si="1030">SUM(DH68:DH70)</f>
        <v>0</v>
      </c>
      <c r="DI67" s="12">
        <f t="shared" si="1030"/>
        <v>0</v>
      </c>
      <c r="DJ67" s="12">
        <f t="shared" ref="DJ67" si="1031">SUM(DJ68:DJ70)</f>
        <v>0</v>
      </c>
      <c r="DK67" s="12">
        <f t="shared" si="1030"/>
        <v>0</v>
      </c>
      <c r="DL67" s="12">
        <f t="shared" si="1030"/>
        <v>0</v>
      </c>
      <c r="DM67" s="12">
        <f t="shared" ref="DM67" si="1032">SUM(DM68:DM70)</f>
        <v>0</v>
      </c>
      <c r="DN67" s="12">
        <f t="shared" si="1030"/>
        <v>0</v>
      </c>
      <c r="DO67" s="12">
        <f t="shared" si="1030"/>
        <v>0</v>
      </c>
      <c r="DP67" s="12">
        <f t="shared" si="1030"/>
        <v>0</v>
      </c>
      <c r="DQ67" s="12">
        <f t="shared" ref="DQ67:DS67" si="1033">SUM(DQ68:DQ70)</f>
        <v>0</v>
      </c>
      <c r="DR67" s="12">
        <f t="shared" si="1033"/>
        <v>0</v>
      </c>
      <c r="DS67" s="12">
        <f t="shared" si="1033"/>
        <v>0</v>
      </c>
      <c r="DT67" s="12">
        <f t="shared" si="1025"/>
        <v>0</v>
      </c>
      <c r="DU67" s="12">
        <f t="shared" si="1025"/>
        <v>0</v>
      </c>
      <c r="DV67" s="12">
        <f t="shared" ref="DV67" si="1034">SUM(DV68:DV70)</f>
        <v>0</v>
      </c>
      <c r="DW67" s="12">
        <f t="shared" si="1025"/>
        <v>0</v>
      </c>
      <c r="DX67" s="12">
        <f t="shared" si="992"/>
        <v>0</v>
      </c>
      <c r="DY67" s="12">
        <f>SUM(DY68:DY70)</f>
        <v>0</v>
      </c>
      <c r="DZ67" s="12">
        <f>SUM(DZ68:DZ70)</f>
        <v>0</v>
      </c>
      <c r="EA67" s="12">
        <f t="shared" ref="EA67:FA67" si="1035">SUM(EA68:EA70)</f>
        <v>0</v>
      </c>
      <c r="EB67" s="12">
        <f t="shared" ref="EB67:EC67" si="1036">SUM(EB68:EB70)</f>
        <v>0</v>
      </c>
      <c r="EC67" s="12">
        <f t="shared" si="1036"/>
        <v>0</v>
      </c>
      <c r="ED67" s="12">
        <f>SUM(ED68:ED70)</f>
        <v>0</v>
      </c>
      <c r="EE67" s="12">
        <f>SUM(EE68:EE70)</f>
        <v>0</v>
      </c>
      <c r="EF67" s="12">
        <f>SUM(EF68:EF70)</f>
        <v>0</v>
      </c>
      <c r="EG67" s="12">
        <f t="shared" ref="EG67:EI67" si="1037">SUM(EG68:EG70)</f>
        <v>0</v>
      </c>
      <c r="EH67" s="12">
        <f t="shared" ref="EH67" si="1038">SUM(EH68:EH70)</f>
        <v>0</v>
      </c>
      <c r="EI67" s="12">
        <f t="shared" si="1037"/>
        <v>0</v>
      </c>
      <c r="EJ67" s="12">
        <f t="shared" ref="EJ67:EK67" si="1039">SUM(EJ68:EJ70)</f>
        <v>0</v>
      </c>
      <c r="EK67" s="12">
        <f t="shared" si="1039"/>
        <v>0</v>
      </c>
      <c r="EL67" s="12">
        <f t="shared" ref="EL67:ET67" si="1040">SUM(EL68:EL70)</f>
        <v>0</v>
      </c>
      <c r="EM67" s="12">
        <f t="shared" si="1040"/>
        <v>0</v>
      </c>
      <c r="EN67" s="12">
        <f t="shared" ref="EN67" si="1041">SUM(EN68:EN70)</f>
        <v>0</v>
      </c>
      <c r="EO67" s="12">
        <f t="shared" si="1040"/>
        <v>0</v>
      </c>
      <c r="EP67" s="12">
        <f t="shared" si="1040"/>
        <v>0</v>
      </c>
      <c r="EQ67" s="12">
        <f t="shared" ref="EQ67" si="1042">SUM(EQ68:EQ70)</f>
        <v>0</v>
      </c>
      <c r="ER67" s="12">
        <f t="shared" si="1040"/>
        <v>0</v>
      </c>
      <c r="ES67" s="12">
        <f t="shared" si="1040"/>
        <v>0</v>
      </c>
      <c r="ET67" s="12">
        <f t="shared" si="1040"/>
        <v>0</v>
      </c>
      <c r="EU67" s="12">
        <f t="shared" ref="EU67:EW67" si="1043">SUM(EU68:EU70)</f>
        <v>0</v>
      </c>
      <c r="EV67" s="12">
        <f t="shared" si="1043"/>
        <v>0</v>
      </c>
      <c r="EW67" s="12">
        <f t="shared" si="1043"/>
        <v>15578.57</v>
      </c>
      <c r="EX67" s="12">
        <f t="shared" si="1035"/>
        <v>15578.57</v>
      </c>
      <c r="EY67" s="12">
        <f t="shared" si="1035"/>
        <v>49428.53</v>
      </c>
      <c r="EZ67" s="12">
        <f t="shared" ref="EZ67" si="1044">SUM(EZ68:EZ70)</f>
        <v>15000</v>
      </c>
      <c r="FA67" s="12">
        <f t="shared" si="1035"/>
        <v>15000</v>
      </c>
      <c r="FB67" s="12">
        <f t="shared" si="992"/>
        <v>15449.89</v>
      </c>
      <c r="FC67" s="12">
        <f>SUM(FC68:FC70)</f>
        <v>12000</v>
      </c>
      <c r="FD67" s="12">
        <f>SUM(FD68:FD70)</f>
        <v>4.8</v>
      </c>
      <c r="FE67" s="12">
        <f t="shared" ref="FE67:GE67" si="1045">SUM(FE68:FE70)</f>
        <v>4.8</v>
      </c>
      <c r="FF67" s="12">
        <f t="shared" ref="FF67" si="1046">SUM(FF68:FF70)</f>
        <v>0</v>
      </c>
      <c r="FG67" s="12">
        <f t="shared" si="1045"/>
        <v>0</v>
      </c>
      <c r="FH67" s="12">
        <f t="shared" ref="FH67:FI67" si="1047">SUM(FH68:FH70)</f>
        <v>0</v>
      </c>
      <c r="FI67" s="12">
        <f t="shared" si="1047"/>
        <v>0</v>
      </c>
      <c r="FJ67" s="12">
        <f t="shared" ref="FJ67:FO67" si="1048">SUM(FJ68:FJ70)</f>
        <v>0</v>
      </c>
      <c r="FK67" s="12">
        <f t="shared" si="1045"/>
        <v>872</v>
      </c>
      <c r="FL67" s="12">
        <f t="shared" ref="FL67" si="1049">SUM(FL68:FL70)</f>
        <v>10000</v>
      </c>
      <c r="FM67" s="12">
        <f t="shared" si="1045"/>
        <v>5100</v>
      </c>
      <c r="FN67" s="12">
        <f t="shared" si="1048"/>
        <v>1814.55</v>
      </c>
      <c r="FO67" s="12">
        <f t="shared" si="1048"/>
        <v>0</v>
      </c>
      <c r="FP67" s="12">
        <f t="shared" ref="FP67:FX67" si="1050">SUM(FP68:FP70)</f>
        <v>6000</v>
      </c>
      <c r="FQ67" s="12">
        <f t="shared" si="1050"/>
        <v>9846.51</v>
      </c>
      <c r="FR67" s="12">
        <f t="shared" ref="FR67" si="1051">SUM(FR68:FR70)</f>
        <v>10000</v>
      </c>
      <c r="FS67" s="12">
        <f t="shared" si="1050"/>
        <v>10000</v>
      </c>
      <c r="FT67" s="12">
        <f t="shared" si="1050"/>
        <v>14313.45</v>
      </c>
      <c r="FU67" s="12">
        <f t="shared" ref="FU67" si="1052">SUM(FU68:FU70)</f>
        <v>5100</v>
      </c>
      <c r="FV67" s="12">
        <f t="shared" si="1050"/>
        <v>10100</v>
      </c>
      <c r="FW67" s="12">
        <f t="shared" si="1050"/>
        <v>8405.65</v>
      </c>
      <c r="FX67" s="12">
        <f t="shared" si="1050"/>
        <v>22000</v>
      </c>
      <c r="FY67" s="12">
        <f t="shared" ref="FY67:GA67" si="1053">SUM(FY68:FY70)</f>
        <v>70000</v>
      </c>
      <c r="FZ67" s="12">
        <f t="shared" si="1053"/>
        <v>10000</v>
      </c>
      <c r="GA67" s="12">
        <f t="shared" si="1053"/>
        <v>0</v>
      </c>
      <c r="GB67" s="12">
        <f t="shared" si="1045"/>
        <v>9610.24</v>
      </c>
      <c r="GC67" s="12">
        <f t="shared" si="1045"/>
        <v>51221.119999999995</v>
      </c>
      <c r="GD67" s="12">
        <f t="shared" ref="GD67" si="1054">SUM(GD68:GD70)</f>
        <v>15000</v>
      </c>
      <c r="GE67" s="12">
        <f t="shared" si="1045"/>
        <v>144616.1</v>
      </c>
      <c r="GF67" s="12">
        <f t="shared" si="992"/>
        <v>115578.96</v>
      </c>
      <c r="GG67" s="12">
        <f>SUM(GG68:GG70)</f>
        <v>15000</v>
      </c>
      <c r="GH67" s="12">
        <f>SUM(GH68:GH70)</f>
        <v>17800</v>
      </c>
      <c r="GI67" s="12">
        <f t="shared" ref="GI67:GQ67" si="1055">SUM(GI68:GI70)</f>
        <v>11230.23</v>
      </c>
      <c r="GJ67" s="12">
        <f t="shared" ref="GJ67" si="1056">SUM(GJ68:GJ70)</f>
        <v>12900</v>
      </c>
      <c r="GK67" s="12">
        <f t="shared" si="1055"/>
        <v>18900</v>
      </c>
      <c r="GL67" s="12">
        <f t="shared" ref="GL67:GM67" si="1057">SUM(GL68:GL70)</f>
        <v>20683.77</v>
      </c>
      <c r="GM67" s="12">
        <f t="shared" si="1057"/>
        <v>0</v>
      </c>
      <c r="GN67" s="12">
        <f t="shared" ref="GN67:GS67" si="1058">SUM(GN68:GN70)</f>
        <v>30000</v>
      </c>
      <c r="GO67" s="12">
        <f t="shared" si="1055"/>
        <v>22714.53</v>
      </c>
      <c r="GP67" s="12">
        <f t="shared" ref="GP67" si="1059">SUM(GP68:GP70)</f>
        <v>0</v>
      </c>
      <c r="GQ67" s="12">
        <f t="shared" si="1055"/>
        <v>2000</v>
      </c>
      <c r="GR67" s="12">
        <f t="shared" si="1058"/>
        <v>8885.56</v>
      </c>
      <c r="GS67" s="12">
        <f t="shared" si="1058"/>
        <v>0</v>
      </c>
      <c r="GT67" s="12">
        <f t="shared" ref="GT67:HM67" si="1060">SUM(GT68:GT70)</f>
        <v>20500</v>
      </c>
      <c r="GU67" s="12">
        <f t="shared" si="1060"/>
        <v>1779.07</v>
      </c>
      <c r="GV67" s="12">
        <f t="shared" ref="GV67" si="1061">SUM(GV68:GV70)</f>
        <v>0</v>
      </c>
      <c r="GW67" s="12">
        <f t="shared" si="1060"/>
        <v>10000</v>
      </c>
      <c r="GX67" s="12">
        <f t="shared" si="1060"/>
        <v>8707.869999999999</v>
      </c>
      <c r="GY67" s="12">
        <f t="shared" ref="GY67" si="1062">SUM(GY68:GY70)</f>
        <v>5000</v>
      </c>
      <c r="GZ67" s="12">
        <f t="shared" si="1060"/>
        <v>14200</v>
      </c>
      <c r="HA67" s="12">
        <f t="shared" si="1060"/>
        <v>13996.26</v>
      </c>
      <c r="HB67" s="12">
        <f t="shared" ref="HB67:HD67" si="1063">SUM(HB68:HB70)</f>
        <v>2000</v>
      </c>
      <c r="HC67" s="12">
        <f t="shared" si="1063"/>
        <v>2000</v>
      </c>
      <c r="HD67" s="12">
        <f t="shared" si="1063"/>
        <v>0</v>
      </c>
      <c r="HE67" s="12">
        <f t="shared" si="1060"/>
        <v>31055</v>
      </c>
      <c r="HF67" s="12">
        <f t="shared" ref="HF67" si="1064">SUM(HF68:HF70)</f>
        <v>40736.620000000003</v>
      </c>
      <c r="HG67" s="12">
        <f t="shared" si="1060"/>
        <v>115616.92000000001</v>
      </c>
      <c r="HH67" s="12">
        <f t="shared" si="1060"/>
        <v>37250</v>
      </c>
      <c r="HI67" s="12">
        <f t="shared" ref="HI67" si="1065">SUM(HI68:HI70)</f>
        <v>180326.1</v>
      </c>
      <c r="HJ67" s="12">
        <f t="shared" si="1060"/>
        <v>145137.54999999999</v>
      </c>
      <c r="HK67" s="12">
        <f t="shared" si="1060"/>
        <v>27600</v>
      </c>
      <c r="HL67" s="12">
        <f t="shared" ref="HL67" si="1066">SUM(HL68:HL70)</f>
        <v>31232.1</v>
      </c>
      <c r="HM67" s="12">
        <f t="shared" si="1060"/>
        <v>24665.829999999998</v>
      </c>
      <c r="HN67" s="12">
        <f t="shared" ref="HN67:HO67" si="1067">SUM(HN68:HN70)</f>
        <v>27900</v>
      </c>
      <c r="HO67" s="12">
        <f t="shared" si="1067"/>
        <v>33900</v>
      </c>
      <c r="HP67" s="12">
        <f t="shared" ref="HP67:HX67" si="1068">SUM(HP68:HP70)</f>
        <v>25049.67</v>
      </c>
      <c r="HQ67" s="12">
        <f t="shared" si="1068"/>
        <v>15160</v>
      </c>
      <c r="HR67" s="12">
        <f t="shared" ref="HR67" si="1069">SUM(HR68:HR70)</f>
        <v>48160</v>
      </c>
      <c r="HS67" s="12">
        <f t="shared" si="1068"/>
        <v>30025.05</v>
      </c>
      <c r="HT67" s="12">
        <f t="shared" ref="HT67:HW67" si="1070">SUM(HT68:HT70)</f>
        <v>15000</v>
      </c>
      <c r="HU67" s="12">
        <f t="shared" ref="HU67" si="1071">SUM(HU68:HU70)</f>
        <v>12334.85</v>
      </c>
      <c r="HV67" s="12">
        <f t="shared" si="1070"/>
        <v>12830.399999999998</v>
      </c>
      <c r="HW67" s="12">
        <f t="shared" si="1070"/>
        <v>6000</v>
      </c>
      <c r="HX67" s="12">
        <f t="shared" si="1068"/>
        <v>39000</v>
      </c>
      <c r="HY67" s="12">
        <f t="shared" ref="HY67:IA67" si="1072">SUM(HY68:HY70)</f>
        <v>23184.41</v>
      </c>
      <c r="HZ67" s="12">
        <f t="shared" ref="HZ67" si="1073">SUM(HZ68:HZ70)</f>
        <v>16100</v>
      </c>
      <c r="IA67" s="12">
        <f t="shared" si="1072"/>
        <v>26900</v>
      </c>
      <c r="IB67" s="12">
        <f t="shared" ref="IB67:ID67" si="1074">SUM(IB68:IB70)</f>
        <v>27353.940000000002</v>
      </c>
      <c r="IC67" s="12">
        <f t="shared" ref="IC67" si="1075">SUM(IC68:IC70)</f>
        <v>16885</v>
      </c>
      <c r="ID67" s="12">
        <f t="shared" si="1074"/>
        <v>31085</v>
      </c>
      <c r="IE67" s="12">
        <f t="shared" ref="IE67:IG67" si="1076">SUM(IE68:IE70)</f>
        <v>25457.56</v>
      </c>
      <c r="IF67" s="12">
        <f t="shared" ref="IF67:II67" si="1077">SUM(IF68:IF70)</f>
        <v>29750</v>
      </c>
      <c r="IG67" s="12">
        <f t="shared" si="1076"/>
        <v>541795.13</v>
      </c>
      <c r="IH67" s="12">
        <f t="shared" ref="IH67" si="1078">SUM(IH68:IH70)</f>
        <v>527830.05000000005</v>
      </c>
      <c r="II67" s="12">
        <f t="shared" si="1077"/>
        <v>15716</v>
      </c>
      <c r="IJ67" s="54"/>
    </row>
    <row r="68" spans="1:244" x14ac:dyDescent="0.25">
      <c r="A68" s="5">
        <v>4101</v>
      </c>
      <c r="B68" s="9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15578.57</v>
      </c>
      <c r="EX68" s="13">
        <v>15578.57</v>
      </c>
      <c r="EY68" s="13">
        <v>49235.08</v>
      </c>
      <c r="EZ68" s="13">
        <v>15000</v>
      </c>
      <c r="FA68" s="13">
        <v>15000</v>
      </c>
      <c r="FB68" s="13">
        <v>15289.93</v>
      </c>
      <c r="FC68" s="13">
        <v>12000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802</v>
      </c>
      <c r="FL68" s="13">
        <v>10000</v>
      </c>
      <c r="FM68" s="13">
        <v>5000</v>
      </c>
      <c r="FN68" s="13">
        <v>1714.55</v>
      </c>
      <c r="FO68" s="13"/>
      <c r="FP68" s="13">
        <v>6000</v>
      </c>
      <c r="FQ68" s="13">
        <v>9846.51</v>
      </c>
      <c r="FR68" s="13">
        <v>10000</v>
      </c>
      <c r="FS68" s="13">
        <v>10000</v>
      </c>
      <c r="FT68" s="13">
        <v>14213.45</v>
      </c>
      <c r="FU68" s="13">
        <v>5000</v>
      </c>
      <c r="FV68" s="13">
        <v>10000</v>
      </c>
      <c r="FW68" s="13">
        <v>8405.65</v>
      </c>
      <c r="FX68" s="13">
        <v>22000</v>
      </c>
      <c r="FY68" s="13">
        <v>70000</v>
      </c>
      <c r="FZ68" s="13">
        <v>10000</v>
      </c>
      <c r="GA68" s="13">
        <v>0</v>
      </c>
      <c r="GB68" s="13">
        <v>6295.66</v>
      </c>
      <c r="GC68" s="13">
        <v>44039.46</v>
      </c>
      <c r="GD68" s="13">
        <v>15000</v>
      </c>
      <c r="GE68" s="13">
        <v>142616.1</v>
      </c>
      <c r="GF68" s="13">
        <v>114632</v>
      </c>
      <c r="GG68" s="13">
        <v>15000</v>
      </c>
      <c r="GH68" s="13">
        <v>15000</v>
      </c>
      <c r="GI68" s="13">
        <v>9390.7999999999993</v>
      </c>
      <c r="GJ68" s="13">
        <v>10000</v>
      </c>
      <c r="GK68" s="13">
        <v>16000</v>
      </c>
      <c r="GL68" s="13">
        <v>17008.98</v>
      </c>
      <c r="GM68" s="13">
        <v>0</v>
      </c>
      <c r="GN68" s="13">
        <v>30000</v>
      </c>
      <c r="GO68" s="13">
        <v>22665.73</v>
      </c>
      <c r="GP68" s="13">
        <v>0</v>
      </c>
      <c r="GQ68" s="13">
        <v>2000</v>
      </c>
      <c r="GR68" s="13">
        <v>8785.56</v>
      </c>
      <c r="GS68" s="13">
        <v>0</v>
      </c>
      <c r="GT68" s="13">
        <v>20400</v>
      </c>
      <c r="GU68" s="13">
        <v>1630.27</v>
      </c>
      <c r="GV68" s="13">
        <v>0</v>
      </c>
      <c r="GW68" s="13">
        <v>10000</v>
      </c>
      <c r="GX68" s="13">
        <v>8559.07</v>
      </c>
      <c r="GY68" s="13">
        <v>5000</v>
      </c>
      <c r="GZ68" s="13">
        <v>12000</v>
      </c>
      <c r="HA68" s="13">
        <v>11819.17</v>
      </c>
      <c r="HB68" s="13">
        <v>0</v>
      </c>
      <c r="HC68" s="13">
        <v>0</v>
      </c>
      <c r="HD68" s="13">
        <v>0</v>
      </c>
      <c r="HE68" s="13">
        <f t="shared" ref="HE68:HN70" si="1079">C68+BK68+AG68+CO68+DS68+EW68+GA68</f>
        <v>15578.57</v>
      </c>
      <c r="HF68" s="13">
        <f t="shared" si="1079"/>
        <v>21874.23</v>
      </c>
      <c r="HG68" s="13">
        <f t="shared" si="1079"/>
        <v>93274.540000000008</v>
      </c>
      <c r="HH68" s="13">
        <f t="shared" si="1079"/>
        <v>30000</v>
      </c>
      <c r="HI68" s="13">
        <f t="shared" si="1079"/>
        <v>157616.1</v>
      </c>
      <c r="HJ68" s="13">
        <f t="shared" si="1079"/>
        <v>129921.93</v>
      </c>
      <c r="HK68" s="13">
        <f t="shared" si="1079"/>
        <v>27000</v>
      </c>
      <c r="HL68" s="13">
        <f t="shared" si="1079"/>
        <v>15000</v>
      </c>
      <c r="HM68" s="13">
        <f t="shared" si="1079"/>
        <v>9390.7999999999993</v>
      </c>
      <c r="HN68" s="13">
        <f t="shared" si="1079"/>
        <v>10000</v>
      </c>
      <c r="HO68" s="13">
        <f t="shared" ref="HO68:HX70" si="1080">M68+BU68+AQ68+CY68+EC68+FG68+GK68</f>
        <v>16000</v>
      </c>
      <c r="HP68" s="13">
        <f t="shared" si="1080"/>
        <v>17008.98</v>
      </c>
      <c r="HQ68" s="13">
        <f t="shared" si="1080"/>
        <v>0</v>
      </c>
      <c r="HR68" s="13">
        <f t="shared" si="1080"/>
        <v>30000</v>
      </c>
      <c r="HS68" s="13">
        <f t="shared" si="1080"/>
        <v>23467.73</v>
      </c>
      <c r="HT68" s="13">
        <f t="shared" si="1080"/>
        <v>10000</v>
      </c>
      <c r="HU68" s="13">
        <f t="shared" si="1080"/>
        <v>7000</v>
      </c>
      <c r="HV68" s="13">
        <f t="shared" si="1080"/>
        <v>10500.109999999999</v>
      </c>
      <c r="HW68" s="13">
        <f t="shared" si="1080"/>
        <v>0</v>
      </c>
      <c r="HX68" s="13">
        <f t="shared" si="1080"/>
        <v>26400</v>
      </c>
      <c r="HY68" s="13">
        <f t="shared" ref="HY68:IA70" si="1081">W68+CE68+BA68+DI68+EM68+FQ68+GU68</f>
        <v>11476.78</v>
      </c>
      <c r="HZ68" s="13">
        <f t="shared" si="1081"/>
        <v>10000</v>
      </c>
      <c r="IA68" s="13">
        <f t="shared" si="1081"/>
        <v>20000</v>
      </c>
      <c r="IB68" s="13">
        <f t="shared" ref="IB68:IH70" si="1082">Z68+BD68+CH68+DL68+EP68+FT68+GX68</f>
        <v>22772.52</v>
      </c>
      <c r="IC68" s="13">
        <f t="shared" si="1082"/>
        <v>10000</v>
      </c>
      <c r="ID68" s="13">
        <f t="shared" si="1082"/>
        <v>22000</v>
      </c>
      <c r="IE68" s="13">
        <f t="shared" si="1082"/>
        <v>20224.82</v>
      </c>
      <c r="IF68" s="13">
        <f t="shared" si="1082"/>
        <v>22000</v>
      </c>
      <c r="IG68" s="13">
        <f t="shared" si="1082"/>
        <v>70000</v>
      </c>
      <c r="IH68" s="13">
        <v>57486.27</v>
      </c>
      <c r="II68" s="13">
        <f>AF68+BJ68+CN68+DR68+EV68+FZ68+HD68</f>
        <v>10000</v>
      </c>
      <c r="IJ68" s="54"/>
    </row>
    <row r="69" spans="1:244" x14ac:dyDescent="0.25">
      <c r="A69" s="5">
        <v>4102</v>
      </c>
      <c r="B69" s="9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1400</v>
      </c>
      <c r="H69" s="13">
        <v>1365</v>
      </c>
      <c r="I69" s="13">
        <v>200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200</v>
      </c>
      <c r="S69" s="13">
        <v>200</v>
      </c>
      <c r="T69" s="13">
        <v>0</v>
      </c>
      <c r="U69" s="13">
        <v>200</v>
      </c>
      <c r="V69" s="13">
        <v>200</v>
      </c>
      <c r="W69" s="13">
        <v>0</v>
      </c>
      <c r="X69" s="13">
        <v>200</v>
      </c>
      <c r="Y69" s="13">
        <v>200</v>
      </c>
      <c r="Z69" s="13">
        <v>0</v>
      </c>
      <c r="AA69" s="13">
        <v>200</v>
      </c>
      <c r="AB69" s="13">
        <v>200</v>
      </c>
      <c r="AC69" s="13">
        <v>0</v>
      </c>
      <c r="AD69" s="13">
        <v>50</v>
      </c>
      <c r="AE69" s="13">
        <v>50</v>
      </c>
      <c r="AF69" s="13">
        <v>50</v>
      </c>
      <c r="AG69" s="13">
        <v>2671.73</v>
      </c>
      <c r="AH69" s="13">
        <v>2671.73</v>
      </c>
      <c r="AI69" s="13">
        <v>2049.79</v>
      </c>
      <c r="AJ69" s="13">
        <v>2250</v>
      </c>
      <c r="AK69" s="13">
        <v>2250</v>
      </c>
      <c r="AL69" s="13">
        <v>2365.6</v>
      </c>
      <c r="AM69" s="13">
        <v>300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3000</v>
      </c>
      <c r="AU69" s="13">
        <v>6422.52</v>
      </c>
      <c r="AV69" s="13">
        <v>4600</v>
      </c>
      <c r="AW69" s="13">
        <v>4600</v>
      </c>
      <c r="AX69" s="13">
        <v>1557.7</v>
      </c>
      <c r="AY69" s="13">
        <v>5250</v>
      </c>
      <c r="AZ69" s="13">
        <v>5250</v>
      </c>
      <c r="BA69" s="13">
        <v>4601.29</v>
      </c>
      <c r="BB69" s="13">
        <v>5300</v>
      </c>
      <c r="BC69" s="13">
        <v>5300</v>
      </c>
      <c r="BD69" s="13">
        <v>3401.11</v>
      </c>
      <c r="BE69" s="13">
        <v>4932</v>
      </c>
      <c r="BF69" s="13">
        <v>4932</v>
      </c>
      <c r="BG69" s="13">
        <v>2801.97</v>
      </c>
      <c r="BH69" s="13">
        <v>4500</v>
      </c>
      <c r="BI69" s="13">
        <v>4500</v>
      </c>
      <c r="BJ69" s="13">
        <v>110</v>
      </c>
      <c r="BK69" s="13">
        <v>0</v>
      </c>
      <c r="BL69" s="13">
        <v>71.38</v>
      </c>
      <c r="BM69" s="13">
        <v>71.38</v>
      </c>
      <c r="BN69" s="13">
        <v>0</v>
      </c>
      <c r="BO69" s="13">
        <v>60</v>
      </c>
      <c r="BP69" s="13">
        <v>42.6</v>
      </c>
      <c r="BQ69" s="13">
        <v>100</v>
      </c>
      <c r="BR69" s="13">
        <v>0</v>
      </c>
      <c r="BS69" s="13">
        <v>0</v>
      </c>
      <c r="BT69" s="13">
        <v>0</v>
      </c>
      <c r="BU69" s="13">
        <v>0</v>
      </c>
      <c r="BV69" s="13">
        <v>50</v>
      </c>
      <c r="BW69" s="13">
        <v>160</v>
      </c>
      <c r="BX69" s="13">
        <v>160</v>
      </c>
      <c r="BY69" s="13">
        <v>16</v>
      </c>
      <c r="BZ69" s="13">
        <v>200</v>
      </c>
      <c r="CA69" s="13">
        <v>200</v>
      </c>
      <c r="CB69" s="13">
        <v>239.6</v>
      </c>
      <c r="CC69" s="13">
        <v>550</v>
      </c>
      <c r="CD69" s="13">
        <v>550</v>
      </c>
      <c r="CE69" s="13">
        <v>370</v>
      </c>
      <c r="CF69" s="13">
        <v>600</v>
      </c>
      <c r="CG69" s="13">
        <v>600</v>
      </c>
      <c r="CH69" s="13">
        <v>0</v>
      </c>
      <c r="CI69" s="13">
        <v>753</v>
      </c>
      <c r="CJ69" s="13">
        <v>753</v>
      </c>
      <c r="CK69" s="13">
        <v>241</v>
      </c>
      <c r="CL69" s="13">
        <v>600</v>
      </c>
      <c r="CM69" s="13">
        <v>600</v>
      </c>
      <c r="CN69" s="13">
        <v>5556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193.45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70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v>0</v>
      </c>
      <c r="GD69" s="13">
        <v>0</v>
      </c>
      <c r="GE69" s="13">
        <v>0</v>
      </c>
      <c r="GF69" s="13">
        <v>0</v>
      </c>
      <c r="GG69" s="13">
        <v>0</v>
      </c>
      <c r="GH69" s="13">
        <v>2800</v>
      </c>
      <c r="GI69" s="13">
        <v>1839.43</v>
      </c>
      <c r="GJ69" s="13">
        <v>2900</v>
      </c>
      <c r="GK69" s="13">
        <v>2900</v>
      </c>
      <c r="GL69" s="13">
        <v>3674.79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0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0</v>
      </c>
      <c r="HC69" s="13">
        <v>0</v>
      </c>
      <c r="HD69" s="13">
        <v>0</v>
      </c>
      <c r="HE69" s="13">
        <f t="shared" si="1079"/>
        <v>2671.73</v>
      </c>
      <c r="HF69" s="13">
        <f t="shared" si="1079"/>
        <v>2743.11</v>
      </c>
      <c r="HG69" s="13">
        <f t="shared" si="1079"/>
        <v>2314.62</v>
      </c>
      <c r="HH69" s="13">
        <f t="shared" si="1079"/>
        <v>2250</v>
      </c>
      <c r="HI69" s="13">
        <f t="shared" si="1079"/>
        <v>3710</v>
      </c>
      <c r="HJ69" s="13">
        <f t="shared" si="1079"/>
        <v>3773.2</v>
      </c>
      <c r="HK69" s="13">
        <f t="shared" si="1079"/>
        <v>600</v>
      </c>
      <c r="HL69" s="13">
        <f t="shared" si="1079"/>
        <v>2800</v>
      </c>
      <c r="HM69" s="13">
        <f t="shared" si="1079"/>
        <v>1839.43</v>
      </c>
      <c r="HN69" s="13">
        <f t="shared" si="1079"/>
        <v>2900</v>
      </c>
      <c r="HO69" s="13">
        <f t="shared" si="1080"/>
        <v>2900</v>
      </c>
      <c r="HP69" s="13">
        <f t="shared" si="1080"/>
        <v>3724.79</v>
      </c>
      <c r="HQ69" s="13">
        <f t="shared" si="1080"/>
        <v>160</v>
      </c>
      <c r="HR69" s="13">
        <f t="shared" si="1080"/>
        <v>3160</v>
      </c>
      <c r="HS69" s="13">
        <f t="shared" si="1080"/>
        <v>6508.52</v>
      </c>
      <c r="HT69" s="13">
        <f t="shared" si="1080"/>
        <v>5000</v>
      </c>
      <c r="HU69" s="13">
        <f t="shared" si="1080"/>
        <v>5000</v>
      </c>
      <c r="HV69" s="13">
        <f t="shared" si="1080"/>
        <v>1797.3</v>
      </c>
      <c r="HW69" s="13">
        <f t="shared" si="1080"/>
        <v>6000</v>
      </c>
      <c r="HX69" s="13">
        <f t="shared" si="1080"/>
        <v>6000</v>
      </c>
      <c r="HY69" s="13">
        <f t="shared" si="1081"/>
        <v>4971.29</v>
      </c>
      <c r="HZ69" s="13">
        <f t="shared" si="1081"/>
        <v>6100</v>
      </c>
      <c r="IA69" s="13">
        <f t="shared" si="1081"/>
        <v>6100</v>
      </c>
      <c r="IB69" s="13">
        <f t="shared" si="1082"/>
        <v>3401.11</v>
      </c>
      <c r="IC69" s="13">
        <f t="shared" si="1082"/>
        <v>5885</v>
      </c>
      <c r="ID69" s="13">
        <f t="shared" si="1082"/>
        <v>5885</v>
      </c>
      <c r="IE69" s="13">
        <f t="shared" si="1082"/>
        <v>3042.97</v>
      </c>
      <c r="IF69" s="13">
        <f t="shared" si="1082"/>
        <v>5150</v>
      </c>
      <c r="IG69" s="13">
        <f t="shared" si="1082"/>
        <v>5150</v>
      </c>
      <c r="IH69" s="13">
        <v>3200.33</v>
      </c>
      <c r="II69" s="13">
        <f>AF69+BJ69+CN69+DR69+EV69+FZ69+HD69</f>
        <v>5716</v>
      </c>
      <c r="IJ69" s="54"/>
    </row>
    <row r="70" spans="1:244" x14ac:dyDescent="0.25">
      <c r="A70" s="5">
        <v>4199</v>
      </c>
      <c r="B70" s="9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137.25</v>
      </c>
      <c r="T70" s="13">
        <v>137.25</v>
      </c>
      <c r="U70" s="13">
        <v>0</v>
      </c>
      <c r="V70" s="13">
        <v>6000</v>
      </c>
      <c r="W70" s="13">
        <v>6000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464045.13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48.8</v>
      </c>
      <c r="AX70" s="13">
        <v>55.14</v>
      </c>
      <c r="AY70" s="13">
        <v>0</v>
      </c>
      <c r="AZ70" s="13">
        <v>500</v>
      </c>
      <c r="BA70" s="13">
        <v>587.54</v>
      </c>
      <c r="BB70" s="13">
        <v>0</v>
      </c>
      <c r="BC70" s="13">
        <v>800</v>
      </c>
      <c r="BD70" s="13">
        <v>394.71</v>
      </c>
      <c r="BE70" s="13">
        <v>400</v>
      </c>
      <c r="BF70" s="13">
        <v>400</v>
      </c>
      <c r="BG70" s="13">
        <v>12.68</v>
      </c>
      <c r="BH70" s="13">
        <v>400</v>
      </c>
      <c r="BI70" s="13">
        <v>400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13427.3</v>
      </c>
      <c r="BS70" s="13">
        <v>13430.8</v>
      </c>
      <c r="BT70" s="13">
        <v>15000</v>
      </c>
      <c r="BU70" s="13">
        <v>15000</v>
      </c>
      <c r="BV70" s="13">
        <v>4315.8999999999996</v>
      </c>
      <c r="BW70" s="13">
        <v>15000</v>
      </c>
      <c r="BX70" s="13">
        <v>15000</v>
      </c>
      <c r="BY70" s="13">
        <v>0</v>
      </c>
      <c r="BZ70" s="13">
        <v>0</v>
      </c>
      <c r="CA70" s="13">
        <v>48.8</v>
      </c>
      <c r="CB70" s="13">
        <v>140.6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536.79999999999995</v>
      </c>
      <c r="CI70" s="13">
        <v>500</v>
      </c>
      <c r="CJ70" s="13">
        <v>500</v>
      </c>
      <c r="CK70" s="13">
        <v>0</v>
      </c>
      <c r="CL70" s="13">
        <v>200</v>
      </c>
      <c r="CM70" s="13">
        <v>200</v>
      </c>
      <c r="CN70" s="13">
        <v>0</v>
      </c>
      <c r="CO70" s="13">
        <v>12804.7</v>
      </c>
      <c r="CP70" s="13">
        <v>12804.7</v>
      </c>
      <c r="CQ70" s="13">
        <v>12846.1</v>
      </c>
      <c r="CR70" s="13">
        <v>5000</v>
      </c>
      <c r="CS70" s="13">
        <v>17000</v>
      </c>
      <c r="CT70" s="13">
        <v>10335.5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159.96</v>
      </c>
      <c r="FC70" s="13">
        <v>0</v>
      </c>
      <c r="FD70" s="13">
        <v>4.8</v>
      </c>
      <c r="FE70" s="13">
        <v>4.8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100</v>
      </c>
      <c r="FN70" s="13">
        <v>100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3">
        <v>100</v>
      </c>
      <c r="FU70" s="13">
        <v>100</v>
      </c>
      <c r="FV70" s="13">
        <v>100</v>
      </c>
      <c r="FW70" s="13">
        <v>0</v>
      </c>
      <c r="FX70" s="13">
        <v>0</v>
      </c>
      <c r="FY70" s="13">
        <v>0</v>
      </c>
      <c r="FZ70" s="13">
        <v>0</v>
      </c>
      <c r="GA70" s="13">
        <v>0</v>
      </c>
      <c r="GB70" s="13">
        <v>3314.58</v>
      </c>
      <c r="GC70" s="13">
        <v>7181.66</v>
      </c>
      <c r="GD70" s="13">
        <v>0</v>
      </c>
      <c r="GE70" s="13">
        <v>2000</v>
      </c>
      <c r="GF70" s="13">
        <v>946.96</v>
      </c>
      <c r="GG70" s="13">
        <v>0</v>
      </c>
      <c r="GH70" s="13">
        <v>0</v>
      </c>
      <c r="GI70" s="13">
        <v>0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48.8</v>
      </c>
      <c r="GP70" s="13">
        <v>0</v>
      </c>
      <c r="GQ70" s="13">
        <v>0</v>
      </c>
      <c r="GR70" s="13">
        <v>100</v>
      </c>
      <c r="GS70" s="13">
        <v>0</v>
      </c>
      <c r="GT70" s="13">
        <v>100</v>
      </c>
      <c r="GU70" s="13">
        <v>148.80000000000001</v>
      </c>
      <c r="GV70" s="13">
        <v>0</v>
      </c>
      <c r="GW70" s="13">
        <v>0</v>
      </c>
      <c r="GX70" s="13">
        <v>148.80000000000001</v>
      </c>
      <c r="GY70" s="13">
        <v>0</v>
      </c>
      <c r="GZ70" s="13">
        <v>2200</v>
      </c>
      <c r="HA70" s="13">
        <v>2177.09</v>
      </c>
      <c r="HB70" s="13">
        <v>2000</v>
      </c>
      <c r="HC70" s="13">
        <v>2000</v>
      </c>
      <c r="HD70" s="13">
        <v>0</v>
      </c>
      <c r="HE70" s="13">
        <f t="shared" si="1079"/>
        <v>12804.7</v>
      </c>
      <c r="HF70" s="13">
        <f t="shared" si="1079"/>
        <v>16119.28</v>
      </c>
      <c r="HG70" s="13">
        <f t="shared" si="1079"/>
        <v>20027.760000000002</v>
      </c>
      <c r="HH70" s="13">
        <f t="shared" si="1079"/>
        <v>5000</v>
      </c>
      <c r="HI70" s="13">
        <f t="shared" si="1079"/>
        <v>19000</v>
      </c>
      <c r="HJ70" s="13">
        <f t="shared" si="1079"/>
        <v>11442.419999999998</v>
      </c>
      <c r="HK70" s="13">
        <f t="shared" si="1079"/>
        <v>0</v>
      </c>
      <c r="HL70" s="13">
        <f t="shared" si="1079"/>
        <v>13432.099999999999</v>
      </c>
      <c r="HM70" s="13">
        <f t="shared" si="1079"/>
        <v>13435.599999999999</v>
      </c>
      <c r="HN70" s="13">
        <f t="shared" si="1079"/>
        <v>15000</v>
      </c>
      <c r="HO70" s="13">
        <f t="shared" si="1080"/>
        <v>15000</v>
      </c>
      <c r="HP70" s="13">
        <f t="shared" si="1080"/>
        <v>4315.8999999999996</v>
      </c>
      <c r="HQ70" s="13">
        <f t="shared" si="1080"/>
        <v>15000</v>
      </c>
      <c r="HR70" s="13">
        <f t="shared" si="1080"/>
        <v>15000</v>
      </c>
      <c r="HS70" s="13">
        <f t="shared" si="1080"/>
        <v>48.8</v>
      </c>
      <c r="HT70" s="13">
        <f t="shared" si="1080"/>
        <v>0</v>
      </c>
      <c r="HU70" s="13">
        <f t="shared" si="1080"/>
        <v>334.85</v>
      </c>
      <c r="HV70" s="13">
        <f t="shared" si="1080"/>
        <v>532.99</v>
      </c>
      <c r="HW70" s="13">
        <f t="shared" si="1080"/>
        <v>0</v>
      </c>
      <c r="HX70" s="13">
        <f t="shared" si="1080"/>
        <v>6600</v>
      </c>
      <c r="HY70" s="13">
        <f t="shared" si="1081"/>
        <v>6736.34</v>
      </c>
      <c r="HZ70" s="13">
        <f t="shared" si="1081"/>
        <v>0</v>
      </c>
      <c r="IA70" s="13">
        <f t="shared" si="1081"/>
        <v>800</v>
      </c>
      <c r="IB70" s="13">
        <f t="shared" si="1082"/>
        <v>1180.31</v>
      </c>
      <c r="IC70" s="13">
        <f t="shared" si="1082"/>
        <v>1000</v>
      </c>
      <c r="ID70" s="13">
        <f t="shared" si="1082"/>
        <v>3200</v>
      </c>
      <c r="IE70" s="13">
        <f t="shared" si="1082"/>
        <v>2189.77</v>
      </c>
      <c r="IF70" s="13">
        <f t="shared" si="1082"/>
        <v>2600</v>
      </c>
      <c r="IG70" s="13">
        <f t="shared" si="1082"/>
        <v>466645.13</v>
      </c>
      <c r="IH70" s="13">
        <v>467143.45</v>
      </c>
      <c r="II70" s="13">
        <f>AF70+BJ70+CN70+DR70+EV70+FZ70+HD70</f>
        <v>0</v>
      </c>
      <c r="IJ70" s="54"/>
    </row>
    <row r="71" spans="1:244" ht="15" customHeight="1" x14ac:dyDescent="0.25">
      <c r="A71" s="5">
        <v>42</v>
      </c>
      <c r="B71" s="8" t="s">
        <v>92</v>
      </c>
      <c r="C71" s="12">
        <f t="shared" ref="C71:K71" si="1083">SUM(C72:C74)</f>
        <v>2270.3000000000002</v>
      </c>
      <c r="D71" s="12">
        <f t="shared" ref="D71" si="1084">SUM(D72:D74)</f>
        <v>2270.3000000000002</v>
      </c>
      <c r="E71" s="12">
        <f t="shared" si="1083"/>
        <v>1245.4100000000001</v>
      </c>
      <c r="F71" s="12">
        <f t="shared" si="1083"/>
        <v>2200</v>
      </c>
      <c r="G71" s="12">
        <f t="shared" ref="G71" si="1085">SUM(G72:G74)</f>
        <v>2200</v>
      </c>
      <c r="H71" s="12">
        <f t="shared" si="1083"/>
        <v>1933.79</v>
      </c>
      <c r="I71" s="12">
        <f t="shared" si="1083"/>
        <v>1705.33</v>
      </c>
      <c r="J71" s="12">
        <f t="shared" ref="J71" si="1086">SUM(J72:J74)</f>
        <v>1705.33</v>
      </c>
      <c r="K71" s="12">
        <f t="shared" si="1083"/>
        <v>1310.6300000000001</v>
      </c>
      <c r="L71" s="12">
        <f t="shared" ref="L71:M71" si="1087">SUM(L72:L74)</f>
        <v>1567</v>
      </c>
      <c r="M71" s="12">
        <f t="shared" si="1087"/>
        <v>1567</v>
      </c>
      <c r="N71" s="12">
        <f>SUM(N72:N74)</f>
        <v>714.69</v>
      </c>
      <c r="O71" s="12">
        <f t="shared" ref="O71" si="1088">SUM(O72:O74)</f>
        <v>573</v>
      </c>
      <c r="P71" s="12">
        <f t="shared" ref="P71:S71" si="1089">SUM(P72:P74)</f>
        <v>573</v>
      </c>
      <c r="Q71" s="12">
        <f>SUM(Q72:Q74)</f>
        <v>515.07000000000005</v>
      </c>
      <c r="R71" s="12">
        <f t="shared" ref="R71" si="1090">SUM(R72:R74)</f>
        <v>1074.04</v>
      </c>
      <c r="S71" s="12">
        <f t="shared" si="1089"/>
        <v>1074.04</v>
      </c>
      <c r="T71" s="12">
        <f>SUM(T72:T74)</f>
        <v>538.02</v>
      </c>
      <c r="U71" s="12">
        <f t="shared" ref="U71" si="1091">SUM(U72:U74)</f>
        <v>473</v>
      </c>
      <c r="V71" s="12">
        <f t="shared" ref="V71:Y71" si="1092">SUM(V72:V74)</f>
        <v>473</v>
      </c>
      <c r="W71" s="12">
        <f t="shared" si="1092"/>
        <v>489.24</v>
      </c>
      <c r="X71" s="12">
        <f t="shared" ref="X71" si="1093">SUM(X72:X74)</f>
        <v>2350</v>
      </c>
      <c r="Y71" s="12">
        <f t="shared" si="1092"/>
        <v>2350</v>
      </c>
      <c r="Z71" s="12">
        <f t="shared" ref="Z71:AD71" si="1094">SUM(Z72:Z74)</f>
        <v>509.45</v>
      </c>
      <c r="AA71" s="12">
        <f t="shared" si="1094"/>
        <v>3190</v>
      </c>
      <c r="AB71" s="12">
        <f t="shared" ref="AB71:AF71" si="1095">SUM(AB72:AB74)</f>
        <v>5190</v>
      </c>
      <c r="AC71" s="12">
        <f t="shared" si="1094"/>
        <v>717.37</v>
      </c>
      <c r="AD71" s="12">
        <f t="shared" si="1094"/>
        <v>5397</v>
      </c>
      <c r="AE71" s="12">
        <f t="shared" si="1095"/>
        <v>5397</v>
      </c>
      <c r="AF71" s="12">
        <f t="shared" si="1095"/>
        <v>3040</v>
      </c>
      <c r="AG71" s="12">
        <f t="shared" ref="AG71" si="1096">SUM(AG72:AG74)</f>
        <v>50331.19</v>
      </c>
      <c r="AH71" s="12">
        <f>SUM(AH72:AH74)</f>
        <v>50331.19</v>
      </c>
      <c r="AI71" s="12">
        <f>SUM(AI72:AI74)</f>
        <v>48195.88</v>
      </c>
      <c r="AJ71" s="12">
        <f t="shared" ref="AJ71" si="1097">SUM(AJ72:AJ74)</f>
        <v>26610</v>
      </c>
      <c r="AK71" s="12">
        <f>SUM(AK72:AK74)</f>
        <v>29610</v>
      </c>
      <c r="AL71" s="12">
        <f>SUM(AL72:AL74)</f>
        <v>30241.29</v>
      </c>
      <c r="AM71" s="12">
        <f t="shared" ref="AM71" si="1098">SUM(AM72:AM74)</f>
        <v>7958.22</v>
      </c>
      <c r="AN71" s="12">
        <f>SUM(AN72:AN74)</f>
        <v>7958.22</v>
      </c>
      <c r="AO71" s="12">
        <f>SUM(AO72:AO74)</f>
        <v>6116.04</v>
      </c>
      <c r="AP71" s="12">
        <f t="shared" ref="AP71" si="1099">SUM(AP72:AP74)</f>
        <v>5882</v>
      </c>
      <c r="AQ71" s="12">
        <f>SUM(AQ72:AQ74)</f>
        <v>5882</v>
      </c>
      <c r="AR71" s="12">
        <f>SUM(AR72:AR74)</f>
        <v>3335.22</v>
      </c>
      <c r="AS71" s="12">
        <f t="shared" ref="AS71" si="1100">SUM(AS72:AS74)</f>
        <v>2672</v>
      </c>
      <c r="AT71" s="12">
        <f t="shared" ref="AT71:AY71" si="1101">SUM(AT72:AT74)</f>
        <v>2672</v>
      </c>
      <c r="AU71" s="12">
        <f>SUM(AU72:AU74)</f>
        <v>2403.66</v>
      </c>
      <c r="AV71" s="12">
        <f t="shared" ref="AV71:AW71" si="1102">SUM(AV72:AV74)</f>
        <v>3509.44</v>
      </c>
      <c r="AW71" s="12">
        <f t="shared" si="1102"/>
        <v>3509.44</v>
      </c>
      <c r="AX71" s="12">
        <f t="shared" si="1101"/>
        <v>2510.7600000000002</v>
      </c>
      <c r="AY71" s="12">
        <f t="shared" si="1101"/>
        <v>2208</v>
      </c>
      <c r="AZ71" s="12">
        <f>SUM(AZ72:AZ74)</f>
        <v>2208</v>
      </c>
      <c r="BA71" s="12">
        <f>SUM(BA72:BA74)</f>
        <v>2283.12</v>
      </c>
      <c r="BB71" s="12">
        <f t="shared" ref="BB71" si="1103">SUM(BB72:BB74)</f>
        <v>2500</v>
      </c>
      <c r="BC71" s="12">
        <f>SUM(BC72:BC74)</f>
        <v>2500</v>
      </c>
      <c r="BD71" s="12">
        <f t="shared" ref="BD71:BG71" si="1104">SUM(BD72:BD74)</f>
        <v>2150.9899999999998</v>
      </c>
      <c r="BE71" s="12">
        <f t="shared" ref="BE71" si="1105">SUM(BE72:BE74)</f>
        <v>2459</v>
      </c>
      <c r="BF71" s="12">
        <f t="shared" si="1104"/>
        <v>2459</v>
      </c>
      <c r="BG71" s="12">
        <f t="shared" si="1104"/>
        <v>2224.25</v>
      </c>
      <c r="BH71" s="12">
        <f t="shared" ref="BH71:BJ71" si="1106">SUM(BH72:BH74)</f>
        <v>9868.6</v>
      </c>
      <c r="BI71" s="12">
        <f t="shared" si="1106"/>
        <v>9868.6</v>
      </c>
      <c r="BJ71" s="12">
        <f t="shared" si="1106"/>
        <v>2460</v>
      </c>
      <c r="BK71" s="12">
        <f t="shared" ref="BK71" si="1107">SUM(BK72:BK74)</f>
        <v>88137.74</v>
      </c>
      <c r="BL71" s="12">
        <f>SUM(BL72:BL74)</f>
        <v>88137.74</v>
      </c>
      <c r="BM71" s="12">
        <f>SUM(BM72:BM74)</f>
        <v>80374.3</v>
      </c>
      <c r="BN71" s="12">
        <f t="shared" ref="BN71" si="1108">SUM(BN72:BN74)</f>
        <v>79920</v>
      </c>
      <c r="BO71" s="12">
        <f>SUM(BO72:BO74)</f>
        <v>79920</v>
      </c>
      <c r="BP71" s="12">
        <f>SUM(BP72:BP74)</f>
        <v>37482</v>
      </c>
      <c r="BQ71" s="12">
        <f t="shared" ref="BQ71" si="1109">SUM(BQ72:BQ74)</f>
        <v>80543.7</v>
      </c>
      <c r="BR71" s="12">
        <f>SUM(BR72:BR74)</f>
        <v>76805.5</v>
      </c>
      <c r="BS71" s="12">
        <f>SUM(BS72:BS74)</f>
        <v>76436.39</v>
      </c>
      <c r="BT71" s="12">
        <f t="shared" ref="BT71" si="1110">SUM(BT72:BT74)</f>
        <v>62421</v>
      </c>
      <c r="BU71" s="12">
        <f>SUM(BU72:BU74)</f>
        <v>70706.509999999995</v>
      </c>
      <c r="BV71" s="12">
        <f>SUM(BV72:BV74)</f>
        <v>69510.7</v>
      </c>
      <c r="BW71" s="12">
        <f t="shared" ref="BW71" si="1111">SUM(BW72:BW74)</f>
        <v>57057</v>
      </c>
      <c r="BX71" s="12">
        <f t="shared" ref="BX71:CC71" si="1112">SUM(BX72:BX74)</f>
        <v>64203.59</v>
      </c>
      <c r="BY71" s="12">
        <f>SUM(BY72:BY74)</f>
        <v>64506.909999999996</v>
      </c>
      <c r="BZ71" s="12">
        <f t="shared" ref="BZ71:CA71" si="1113">SUM(BZ72:BZ74)</f>
        <v>58869.760000000002</v>
      </c>
      <c r="CA71" s="12">
        <f t="shared" si="1113"/>
        <v>66315.94</v>
      </c>
      <c r="CB71" s="12">
        <f t="shared" si="1112"/>
        <v>63759.960000000006</v>
      </c>
      <c r="CC71" s="12">
        <f t="shared" si="1112"/>
        <v>69255</v>
      </c>
      <c r="CD71" s="12">
        <f>SUM(CD72:CD74)</f>
        <v>69296</v>
      </c>
      <c r="CE71" s="12">
        <f>SUM(CE72:CE74)</f>
        <v>65172.84</v>
      </c>
      <c r="CF71" s="12">
        <f t="shared" ref="CF71" si="1114">SUM(CF72:CF74)</f>
        <v>53360</v>
      </c>
      <c r="CG71" s="12">
        <f>SUM(CG72:CG74)</f>
        <v>78873.41</v>
      </c>
      <c r="CH71" s="12">
        <f t="shared" ref="CH71:CK71" si="1115">SUM(CH72:CH74)</f>
        <v>78652.27</v>
      </c>
      <c r="CI71" s="12">
        <f t="shared" ref="CI71" si="1116">SUM(CI72:CI74)</f>
        <v>1834</v>
      </c>
      <c r="CJ71" s="12">
        <f t="shared" si="1115"/>
        <v>1834</v>
      </c>
      <c r="CK71" s="12">
        <f t="shared" si="1115"/>
        <v>871.5</v>
      </c>
      <c r="CL71" s="12">
        <f t="shared" ref="CL71:CN71" si="1117">SUM(CL72:CL74)</f>
        <v>3896</v>
      </c>
      <c r="CM71" s="12">
        <f t="shared" si="1117"/>
        <v>3896</v>
      </c>
      <c r="CN71" s="12">
        <f t="shared" si="1117"/>
        <v>780</v>
      </c>
      <c r="CO71" s="12">
        <f>SUM(CO72:CO74)</f>
        <v>454.06</v>
      </c>
      <c r="CP71" s="12">
        <f>SUM(CP72:CP74)</f>
        <v>454.06</v>
      </c>
      <c r="CQ71" s="12">
        <f t="shared" ref="CQ71:GK71" si="1118">SUM(CQ72:CQ74)</f>
        <v>249.03</v>
      </c>
      <c r="CR71" s="12">
        <f t="shared" ref="CR71" si="1119">SUM(CR72:CR74)</f>
        <v>245</v>
      </c>
      <c r="CS71" s="12">
        <f t="shared" si="1118"/>
        <v>1945</v>
      </c>
      <c r="CT71" s="12">
        <f t="shared" si="1118"/>
        <v>2034.87</v>
      </c>
      <c r="CU71" s="12">
        <f t="shared" ref="CU71" si="1120">SUM(CU72:CU74)</f>
        <v>189.48</v>
      </c>
      <c r="CV71" s="12">
        <f t="shared" si="1118"/>
        <v>189.48</v>
      </c>
      <c r="CW71" s="12">
        <f t="shared" si="1118"/>
        <v>145.6</v>
      </c>
      <c r="CX71" s="12">
        <f t="shared" ref="CX71" si="1121">SUM(CX72:CX74)</f>
        <v>131</v>
      </c>
      <c r="CY71" s="12">
        <f t="shared" si="1118"/>
        <v>131</v>
      </c>
      <c r="CZ71" s="12">
        <f>SUM(CZ72:CZ74)</f>
        <v>79.400000000000006</v>
      </c>
      <c r="DA71" s="12">
        <f t="shared" ref="DA71" si="1122">SUM(DA72:DA74)</f>
        <v>140</v>
      </c>
      <c r="DB71" s="12">
        <f t="shared" ref="DB71:DG71" si="1123">SUM(DB72:DB74)</f>
        <v>140</v>
      </c>
      <c r="DC71" s="12">
        <f>SUM(DC72:DC74)</f>
        <v>57.23</v>
      </c>
      <c r="DD71" s="12">
        <f t="shared" ref="DD71:DE71" si="1124">SUM(DD72:DD74)</f>
        <v>155.77000000000001</v>
      </c>
      <c r="DE71" s="12">
        <f t="shared" si="1124"/>
        <v>155.77000000000001</v>
      </c>
      <c r="DF71" s="12">
        <f t="shared" si="1123"/>
        <v>59.78</v>
      </c>
      <c r="DG71" s="12">
        <f t="shared" si="1123"/>
        <v>135</v>
      </c>
      <c r="DH71" s="12">
        <f t="shared" ref="DH71:DP71" si="1125">SUM(DH72:DH74)</f>
        <v>135</v>
      </c>
      <c r="DI71" s="12">
        <f t="shared" si="1125"/>
        <v>54.36</v>
      </c>
      <c r="DJ71" s="12">
        <f t="shared" ref="DJ71" si="1126">SUM(DJ72:DJ74)</f>
        <v>59</v>
      </c>
      <c r="DK71" s="12">
        <f t="shared" si="1125"/>
        <v>504</v>
      </c>
      <c r="DL71" s="12">
        <f t="shared" si="1125"/>
        <v>622.66</v>
      </c>
      <c r="DM71" s="12">
        <f t="shared" ref="DM71" si="1127">SUM(DM72:DM74)</f>
        <v>500</v>
      </c>
      <c r="DN71" s="12">
        <f t="shared" si="1125"/>
        <v>1200</v>
      </c>
      <c r="DO71" s="12">
        <f t="shared" si="1125"/>
        <v>1127.68</v>
      </c>
      <c r="DP71" s="12">
        <f t="shared" si="1125"/>
        <v>1038.8</v>
      </c>
      <c r="DQ71" s="12">
        <f t="shared" ref="DQ71:DS71" si="1128">SUM(DQ72:DQ74)</f>
        <v>1038.8</v>
      </c>
      <c r="DR71" s="12">
        <f t="shared" si="1128"/>
        <v>240</v>
      </c>
      <c r="DS71" s="12">
        <f t="shared" si="1128"/>
        <v>7350.97</v>
      </c>
      <c r="DT71" s="12">
        <f t="shared" si="1118"/>
        <v>7350.97</v>
      </c>
      <c r="DU71" s="12">
        <f t="shared" si="1118"/>
        <v>3673.59</v>
      </c>
      <c r="DV71" s="12">
        <f t="shared" ref="DV71" si="1129">SUM(DV72:DV74)</f>
        <v>4745</v>
      </c>
      <c r="DW71" s="12">
        <f t="shared" si="1118"/>
        <v>4745</v>
      </c>
      <c r="DX71" s="12">
        <f t="shared" si="1118"/>
        <v>2515.0300000000002</v>
      </c>
      <c r="DY71" s="12">
        <f t="shared" ref="DY71" si="1130">SUM(DY72:DY74)</f>
        <v>3796.45</v>
      </c>
      <c r="DZ71" s="12">
        <f t="shared" si="1118"/>
        <v>3796.45</v>
      </c>
      <c r="EA71" s="12">
        <f t="shared" si="1118"/>
        <v>1867.23</v>
      </c>
      <c r="EB71" s="12">
        <f t="shared" ref="EB71:EC71" si="1131">SUM(EB72:EB74)</f>
        <v>2830</v>
      </c>
      <c r="EC71" s="12">
        <f t="shared" si="1131"/>
        <v>2830</v>
      </c>
      <c r="ED71" s="12">
        <f>SUM(ED72:ED74)</f>
        <v>794.09</v>
      </c>
      <c r="EE71" s="12">
        <f>SUM(EE72:EE74)</f>
        <v>1338</v>
      </c>
      <c r="EF71" s="12">
        <f>SUM(EF72:EF74)</f>
        <v>1338</v>
      </c>
      <c r="EG71" s="12">
        <f>SUM(EG72:EG74)</f>
        <v>650.29999999999995</v>
      </c>
      <c r="EH71" s="12">
        <f t="shared" ref="EH71:EI71" si="1132">SUM(EH72:EH74)</f>
        <v>1967.51</v>
      </c>
      <c r="EI71" s="12">
        <f t="shared" si="1132"/>
        <v>1967.51</v>
      </c>
      <c r="EJ71" s="12">
        <f t="shared" ref="EJ71:EK71" si="1133">SUM(EJ72:EJ74)</f>
        <v>680.8</v>
      </c>
      <c r="EK71" s="12">
        <f t="shared" si="1133"/>
        <v>1181</v>
      </c>
      <c r="EL71" s="12">
        <f t="shared" ref="EL71:ET71" si="1134">SUM(EL72:EL74)</f>
        <v>1181</v>
      </c>
      <c r="EM71" s="12">
        <f t="shared" si="1134"/>
        <v>543.6</v>
      </c>
      <c r="EN71" s="12">
        <f t="shared" ref="EN71" si="1135">SUM(EN72:EN74)</f>
        <v>1040</v>
      </c>
      <c r="EO71" s="12">
        <f t="shared" si="1134"/>
        <v>1040</v>
      </c>
      <c r="EP71" s="12">
        <f t="shared" si="1134"/>
        <v>1697.85</v>
      </c>
      <c r="EQ71" s="12">
        <f t="shared" ref="EQ71" si="1136">SUM(EQ72:EQ74)</f>
        <v>3017</v>
      </c>
      <c r="ER71" s="12">
        <f t="shared" si="1134"/>
        <v>3017</v>
      </c>
      <c r="ES71" s="12">
        <f t="shared" si="1134"/>
        <v>1582.59</v>
      </c>
      <c r="ET71" s="12">
        <f t="shared" si="1134"/>
        <v>3677.6</v>
      </c>
      <c r="EU71" s="12">
        <f t="shared" ref="EU71:EW71" si="1137">SUM(EU72:EU74)</f>
        <v>3677.6</v>
      </c>
      <c r="EV71" s="12">
        <f t="shared" si="1137"/>
        <v>2540</v>
      </c>
      <c r="EW71" s="12">
        <f t="shared" si="1137"/>
        <v>12575.18</v>
      </c>
      <c r="EX71" s="12">
        <f t="shared" si="1118"/>
        <v>12575.18</v>
      </c>
      <c r="EY71" s="12">
        <f t="shared" si="1118"/>
        <v>6033.91</v>
      </c>
      <c r="EZ71" s="12">
        <f t="shared" ref="EZ71" si="1138">SUM(EZ72:EZ74)</f>
        <v>8778</v>
      </c>
      <c r="FA71" s="12">
        <f t="shared" si="1118"/>
        <v>8778</v>
      </c>
      <c r="FB71" s="12">
        <f t="shared" si="1118"/>
        <v>6307.09</v>
      </c>
      <c r="FC71" s="12">
        <f t="shared" ref="FC71" si="1139">SUM(FC72:FC74)</f>
        <v>6574.8</v>
      </c>
      <c r="FD71" s="12">
        <f t="shared" si="1118"/>
        <v>6574.8</v>
      </c>
      <c r="FE71" s="12">
        <f t="shared" si="1118"/>
        <v>4195.3900000000003</v>
      </c>
      <c r="FF71" s="12">
        <f t="shared" ref="FF71" si="1140">SUM(FF72:FF74)</f>
        <v>5010</v>
      </c>
      <c r="FG71" s="12">
        <f t="shared" si="1118"/>
        <v>4000</v>
      </c>
      <c r="FH71" s="12">
        <f>SUM(FH72:FH74)</f>
        <v>1977.53</v>
      </c>
      <c r="FI71" s="12">
        <f t="shared" ref="FI71" si="1141">SUM(FI72:FI74)</f>
        <v>6740</v>
      </c>
      <c r="FJ71" s="12">
        <f t="shared" ref="FJ71:FO71" si="1142">SUM(FJ72:FJ74)</f>
        <v>6740</v>
      </c>
      <c r="FK71" s="12">
        <f>SUM(FK72:FK74)</f>
        <v>9884.06</v>
      </c>
      <c r="FL71" s="12">
        <f t="shared" ref="FL71:FM71" si="1143">SUM(FL72:FL74)</f>
        <v>8193.99</v>
      </c>
      <c r="FM71" s="12">
        <f t="shared" si="1143"/>
        <v>8193.99</v>
      </c>
      <c r="FN71" s="12">
        <f t="shared" si="1142"/>
        <v>6107.96</v>
      </c>
      <c r="FO71" s="12">
        <f t="shared" si="1142"/>
        <v>6140</v>
      </c>
      <c r="FP71" s="12">
        <f t="shared" ref="FP71:FX71" si="1144">SUM(FP72:FP74)</f>
        <v>6140</v>
      </c>
      <c r="FQ71" s="12">
        <f t="shared" si="1144"/>
        <v>44059.41</v>
      </c>
      <c r="FR71" s="12">
        <f t="shared" ref="FR71" si="1145">SUM(FR72:FR74)</f>
        <v>28150</v>
      </c>
      <c r="FS71" s="12">
        <f t="shared" si="1144"/>
        <v>32150</v>
      </c>
      <c r="FT71" s="12">
        <f t="shared" si="1144"/>
        <v>2540.71</v>
      </c>
      <c r="FU71" s="12">
        <f t="shared" ref="FU71" si="1146">SUM(FU72:FU74)</f>
        <v>38557</v>
      </c>
      <c r="FV71" s="12">
        <f t="shared" si="1144"/>
        <v>30357</v>
      </c>
      <c r="FW71" s="12">
        <f t="shared" si="1144"/>
        <v>10370.69</v>
      </c>
      <c r="FX71" s="12">
        <f t="shared" si="1144"/>
        <v>27592.5</v>
      </c>
      <c r="FY71" s="12">
        <f t="shared" ref="FY71:GA71" si="1147">SUM(FY72:FY74)</f>
        <v>44500</v>
      </c>
      <c r="FZ71" s="12">
        <f t="shared" si="1147"/>
        <v>16922</v>
      </c>
      <c r="GA71" s="12">
        <f t="shared" si="1147"/>
        <v>0</v>
      </c>
      <c r="GB71" s="12">
        <f t="shared" si="1118"/>
        <v>0</v>
      </c>
      <c r="GC71" s="12">
        <f t="shared" si="1118"/>
        <v>0</v>
      </c>
      <c r="GD71" s="12">
        <f t="shared" ref="GD71" si="1148">SUM(GD72:GD74)</f>
        <v>0</v>
      </c>
      <c r="GE71" s="12">
        <f t="shared" si="1118"/>
        <v>3500</v>
      </c>
      <c r="GF71" s="12">
        <f t="shared" si="1118"/>
        <v>5158.3999999999996</v>
      </c>
      <c r="GG71" s="12">
        <f t="shared" ref="GG71" si="1149">SUM(GG72:GG74)</f>
        <v>5448.96</v>
      </c>
      <c r="GH71" s="12">
        <f t="shared" si="1118"/>
        <v>5448.96</v>
      </c>
      <c r="GI71" s="12">
        <f t="shared" si="1118"/>
        <v>3075.37</v>
      </c>
      <c r="GJ71" s="12">
        <f t="shared" ref="GJ71" si="1150">SUM(GJ72:GJ74)</f>
        <v>21956</v>
      </c>
      <c r="GK71" s="12">
        <f t="shared" si="1118"/>
        <v>5346</v>
      </c>
      <c r="GL71" s="12">
        <f>SUM(GL72:GL74)</f>
        <v>1577.61</v>
      </c>
      <c r="GM71" s="12">
        <f t="shared" ref="GM71" si="1151">SUM(GM72:GM74)</f>
        <v>19250</v>
      </c>
      <c r="GN71" s="12">
        <f t="shared" ref="GN71:GS71" si="1152">SUM(GN72:GN74)</f>
        <v>3850</v>
      </c>
      <c r="GO71" s="12">
        <f>SUM(GO72:GO74)</f>
        <v>3109.14</v>
      </c>
      <c r="GP71" s="12">
        <f t="shared" ref="GP71:GQ71" si="1153">SUM(GP72:GP74)</f>
        <v>16229.5</v>
      </c>
      <c r="GQ71" s="12">
        <f t="shared" si="1153"/>
        <v>16229.5</v>
      </c>
      <c r="GR71" s="12">
        <f t="shared" si="1152"/>
        <v>2404.3200000000002</v>
      </c>
      <c r="GS71" s="12">
        <f t="shared" si="1152"/>
        <v>2309</v>
      </c>
      <c r="GT71" s="12">
        <f t="shared" ref="GT71:HM71" si="1154">SUM(GT72:GT74)</f>
        <v>2309</v>
      </c>
      <c r="GU71" s="12">
        <f t="shared" si="1154"/>
        <v>10547.779999999999</v>
      </c>
      <c r="GV71" s="12">
        <f t="shared" ref="GV71" si="1155">SUM(GV72:GV74)</f>
        <v>19300</v>
      </c>
      <c r="GW71" s="12">
        <f t="shared" si="1154"/>
        <v>19300</v>
      </c>
      <c r="GX71" s="12">
        <f t="shared" si="1154"/>
        <v>1564.77</v>
      </c>
      <c r="GY71" s="12">
        <f t="shared" ref="GY71" si="1156">SUM(GY72:GY74)</f>
        <v>0</v>
      </c>
      <c r="GZ71" s="12">
        <f t="shared" si="1154"/>
        <v>0</v>
      </c>
      <c r="HA71" s="12">
        <f t="shared" si="1154"/>
        <v>0</v>
      </c>
      <c r="HB71" s="12">
        <f t="shared" ref="HB71:HD71" si="1157">SUM(HB72:HB74)</f>
        <v>0</v>
      </c>
      <c r="HC71" s="12">
        <f t="shared" si="1157"/>
        <v>0</v>
      </c>
      <c r="HD71" s="12">
        <f t="shared" si="1157"/>
        <v>0</v>
      </c>
      <c r="HE71" s="12">
        <f t="shared" si="1154"/>
        <v>161119.44</v>
      </c>
      <c r="HF71" s="12">
        <f t="shared" ref="HF71" si="1158">SUM(HF72:HF74)</f>
        <v>161119.44</v>
      </c>
      <c r="HG71" s="12">
        <f t="shared" si="1154"/>
        <v>139772.12</v>
      </c>
      <c r="HH71" s="12">
        <f t="shared" si="1154"/>
        <v>122498</v>
      </c>
      <c r="HI71" s="12">
        <f t="shared" ref="HI71" si="1159">SUM(HI72:HI74)</f>
        <v>130698</v>
      </c>
      <c r="HJ71" s="12">
        <f t="shared" si="1154"/>
        <v>85672.47</v>
      </c>
      <c r="HK71" s="12">
        <f t="shared" si="1154"/>
        <v>106216.94</v>
      </c>
      <c r="HL71" s="12">
        <f t="shared" ref="HL71" si="1160">SUM(HL72:HL74)</f>
        <v>102478.74</v>
      </c>
      <c r="HM71" s="12">
        <f t="shared" si="1154"/>
        <v>93146.65</v>
      </c>
      <c r="HN71" s="12">
        <f t="shared" ref="HN71:HO71" si="1161">SUM(HN72:HN74)</f>
        <v>99797</v>
      </c>
      <c r="HO71" s="12">
        <f t="shared" si="1161"/>
        <v>90462.51</v>
      </c>
      <c r="HP71" s="12">
        <f t="shared" ref="HP71:HX71" si="1162">SUM(HP72:HP74)</f>
        <v>77989.239999999991</v>
      </c>
      <c r="HQ71" s="12">
        <f t="shared" si="1162"/>
        <v>87770</v>
      </c>
      <c r="HR71" s="12">
        <f t="shared" ref="HR71" si="1163">SUM(HR72:HR74)</f>
        <v>79516.59</v>
      </c>
      <c r="HS71" s="12">
        <f t="shared" si="1162"/>
        <v>81126.37</v>
      </c>
      <c r="HT71" s="12">
        <f t="shared" ref="HT71:HW71" si="1164">SUM(HT72:HT74)</f>
        <v>90000.010000000009</v>
      </c>
      <c r="HU71" s="12">
        <f t="shared" ref="HU71" si="1165">SUM(HU72:HU74)</f>
        <v>97446.19</v>
      </c>
      <c r="HV71" s="12">
        <f t="shared" si="1164"/>
        <v>76061.600000000006</v>
      </c>
      <c r="HW71" s="12">
        <f t="shared" si="1164"/>
        <v>81701</v>
      </c>
      <c r="HX71" s="12">
        <f t="shared" si="1162"/>
        <v>81742</v>
      </c>
      <c r="HY71" s="12">
        <f t="shared" ref="HY71:IA71" si="1166">SUM(HY72:HY74)</f>
        <v>123150.34999999999</v>
      </c>
      <c r="HZ71" s="12">
        <f t="shared" ref="HZ71" si="1167">SUM(HZ72:HZ74)</f>
        <v>106759</v>
      </c>
      <c r="IA71" s="12">
        <f t="shared" si="1166"/>
        <v>136717.41</v>
      </c>
      <c r="IB71" s="12">
        <f t="shared" ref="IB71:ID71" si="1168">SUM(IB72:IB74)</f>
        <v>87738.700000000012</v>
      </c>
      <c r="IC71" s="12">
        <f t="shared" ref="IC71" si="1169">SUM(IC72:IC74)</f>
        <v>49557</v>
      </c>
      <c r="ID71" s="12">
        <f t="shared" si="1168"/>
        <v>44057</v>
      </c>
      <c r="IE71" s="12">
        <f t="shared" ref="IE71:IG71" si="1170">SUM(IE72:IE74)</f>
        <v>16894.080000000002</v>
      </c>
      <c r="IF71" s="12">
        <f t="shared" ref="IF71:II71" si="1171">SUM(IF72:IF74)</f>
        <v>51470.5</v>
      </c>
      <c r="IG71" s="12">
        <f t="shared" si="1170"/>
        <v>68378</v>
      </c>
      <c r="IH71" s="12">
        <f t="shared" ref="IH71" si="1172">SUM(IH72:IH74)</f>
        <v>42647.83</v>
      </c>
      <c r="II71" s="12">
        <f t="shared" si="1171"/>
        <v>25982</v>
      </c>
      <c r="IJ71" s="54"/>
    </row>
    <row r="72" spans="1:244" x14ac:dyDescent="0.25">
      <c r="A72" s="5">
        <v>4201</v>
      </c>
      <c r="B72" s="9" t="s">
        <v>38</v>
      </c>
      <c r="C72" s="13">
        <v>2270.3000000000002</v>
      </c>
      <c r="D72" s="13">
        <v>2270.3000000000002</v>
      </c>
      <c r="E72" s="13">
        <v>1245.4100000000001</v>
      </c>
      <c r="F72" s="13">
        <v>2200</v>
      </c>
      <c r="G72" s="13">
        <v>2200</v>
      </c>
      <c r="H72" s="13">
        <v>1933.79</v>
      </c>
      <c r="I72" s="13">
        <v>1705.33</v>
      </c>
      <c r="J72" s="13">
        <v>1705.33</v>
      </c>
      <c r="K72" s="13">
        <v>1310.6300000000001</v>
      </c>
      <c r="L72" s="13">
        <v>1567</v>
      </c>
      <c r="M72" s="13">
        <v>1567</v>
      </c>
      <c r="N72" s="13">
        <v>714.69</v>
      </c>
      <c r="O72" s="13">
        <v>573</v>
      </c>
      <c r="P72" s="13">
        <v>573</v>
      </c>
      <c r="Q72" s="13">
        <v>515.07000000000005</v>
      </c>
      <c r="R72" s="13">
        <v>1074.04</v>
      </c>
      <c r="S72" s="13">
        <v>1074.04</v>
      </c>
      <c r="T72" s="13">
        <v>538.02</v>
      </c>
      <c r="U72" s="13">
        <v>473</v>
      </c>
      <c r="V72" s="13">
        <v>473</v>
      </c>
      <c r="W72" s="13">
        <v>489.24</v>
      </c>
      <c r="X72" s="13">
        <v>500</v>
      </c>
      <c r="Y72" s="13">
        <v>500</v>
      </c>
      <c r="Z72" s="13">
        <v>509.45</v>
      </c>
      <c r="AA72" s="13">
        <v>690</v>
      </c>
      <c r="AB72" s="13">
        <v>2690</v>
      </c>
      <c r="AC72" s="13">
        <v>717.37</v>
      </c>
      <c r="AD72" s="13">
        <v>1097</v>
      </c>
      <c r="AE72" s="13">
        <v>1097</v>
      </c>
      <c r="AF72" s="13">
        <v>540</v>
      </c>
      <c r="AG72" s="13">
        <v>17254.27</v>
      </c>
      <c r="AH72" s="13">
        <v>17254.27</v>
      </c>
      <c r="AI72" s="13">
        <v>9465.11</v>
      </c>
      <c r="AJ72" s="13">
        <v>10270</v>
      </c>
      <c r="AK72" s="13">
        <v>10270</v>
      </c>
      <c r="AL72" s="13">
        <v>9024.26</v>
      </c>
      <c r="AM72" s="13">
        <v>7958.22</v>
      </c>
      <c r="AN72" s="13">
        <v>7958.22</v>
      </c>
      <c r="AO72" s="13">
        <v>6116.04</v>
      </c>
      <c r="AP72" s="13">
        <v>5882</v>
      </c>
      <c r="AQ72" s="13">
        <v>5882</v>
      </c>
      <c r="AR72" s="13">
        <v>3335.22</v>
      </c>
      <c r="AS72" s="13">
        <v>2672</v>
      </c>
      <c r="AT72" s="13">
        <v>2672</v>
      </c>
      <c r="AU72" s="13">
        <v>2403.66</v>
      </c>
      <c r="AV72" s="13">
        <v>3509.44</v>
      </c>
      <c r="AW72" s="13">
        <v>3509.44</v>
      </c>
      <c r="AX72" s="13">
        <v>2510.7600000000002</v>
      </c>
      <c r="AY72" s="13">
        <v>2208</v>
      </c>
      <c r="AZ72" s="13">
        <v>2208</v>
      </c>
      <c r="BA72" s="13">
        <v>2283.12</v>
      </c>
      <c r="BB72" s="13">
        <v>2350</v>
      </c>
      <c r="BC72" s="13">
        <v>2350</v>
      </c>
      <c r="BD72" s="13">
        <v>2150.9899999999998</v>
      </c>
      <c r="BE72" s="13">
        <v>2459</v>
      </c>
      <c r="BF72" s="13">
        <v>2459</v>
      </c>
      <c r="BG72" s="13">
        <v>2224.25</v>
      </c>
      <c r="BH72" s="13">
        <v>2268.6</v>
      </c>
      <c r="BI72" s="13">
        <v>2268.6</v>
      </c>
      <c r="BJ72" s="13">
        <v>2460</v>
      </c>
      <c r="BK72" s="13">
        <v>13984.63</v>
      </c>
      <c r="BL72" s="13">
        <v>13984.63</v>
      </c>
      <c r="BM72" s="13">
        <v>8159.16</v>
      </c>
      <c r="BN72" s="13">
        <v>6260</v>
      </c>
      <c r="BO72" s="13">
        <v>6260</v>
      </c>
      <c r="BP72" s="13">
        <v>5682.37</v>
      </c>
      <c r="BQ72" s="13">
        <v>4543.7</v>
      </c>
      <c r="BR72" s="13">
        <v>4543.7</v>
      </c>
      <c r="BS72" s="13">
        <v>4174.59</v>
      </c>
      <c r="BT72" s="13">
        <v>4311</v>
      </c>
      <c r="BU72" s="13">
        <v>4311</v>
      </c>
      <c r="BV72" s="13">
        <v>3115.19</v>
      </c>
      <c r="BW72" s="13">
        <v>2457</v>
      </c>
      <c r="BX72" s="13">
        <v>2457</v>
      </c>
      <c r="BY72" s="13">
        <v>2760.32</v>
      </c>
      <c r="BZ72" s="13">
        <v>3512.46</v>
      </c>
      <c r="CA72" s="13">
        <v>3512.46</v>
      </c>
      <c r="CB72" s="13">
        <v>956.48</v>
      </c>
      <c r="CC72" s="13">
        <v>1719</v>
      </c>
      <c r="CD72" s="13">
        <v>1760</v>
      </c>
      <c r="CE72" s="13">
        <v>2626.56</v>
      </c>
      <c r="CF72" s="13">
        <v>1600</v>
      </c>
      <c r="CG72" s="13">
        <v>1600</v>
      </c>
      <c r="CH72" s="13">
        <v>1438.86</v>
      </c>
      <c r="CI72" s="13">
        <v>1834</v>
      </c>
      <c r="CJ72" s="13">
        <v>1834</v>
      </c>
      <c r="CK72" s="13">
        <v>871.5</v>
      </c>
      <c r="CL72" s="13">
        <v>896</v>
      </c>
      <c r="CM72" s="13">
        <v>896</v>
      </c>
      <c r="CN72" s="13">
        <v>780</v>
      </c>
      <c r="CO72" s="13">
        <v>454.06</v>
      </c>
      <c r="CP72" s="13">
        <v>454.06</v>
      </c>
      <c r="CQ72" s="13">
        <v>249.03</v>
      </c>
      <c r="CR72" s="13">
        <v>245</v>
      </c>
      <c r="CS72" s="13">
        <v>1945</v>
      </c>
      <c r="CT72" s="13">
        <v>2034.87</v>
      </c>
      <c r="CU72" s="13">
        <v>189.48</v>
      </c>
      <c r="CV72" s="13">
        <v>189.48</v>
      </c>
      <c r="CW72" s="13">
        <v>145.6</v>
      </c>
      <c r="CX72" s="13">
        <v>131</v>
      </c>
      <c r="CY72" s="13">
        <v>131</v>
      </c>
      <c r="CZ72" s="13">
        <v>79.400000000000006</v>
      </c>
      <c r="DA72" s="13">
        <v>140</v>
      </c>
      <c r="DB72" s="13">
        <v>140</v>
      </c>
      <c r="DC72" s="13">
        <v>57.23</v>
      </c>
      <c r="DD72" s="13">
        <v>155.77000000000001</v>
      </c>
      <c r="DE72" s="13">
        <v>155.77000000000001</v>
      </c>
      <c r="DF72" s="13">
        <v>59.78</v>
      </c>
      <c r="DG72" s="13">
        <v>135</v>
      </c>
      <c r="DH72" s="13">
        <v>135</v>
      </c>
      <c r="DI72" s="13">
        <v>54.36</v>
      </c>
      <c r="DJ72" s="13">
        <v>55</v>
      </c>
      <c r="DK72" s="13">
        <v>500</v>
      </c>
      <c r="DL72" s="13">
        <v>622.66</v>
      </c>
      <c r="DM72" s="13">
        <v>500</v>
      </c>
      <c r="DN72" s="13">
        <v>1200</v>
      </c>
      <c r="DO72" s="13">
        <v>1127.68</v>
      </c>
      <c r="DP72" s="13">
        <v>238.8</v>
      </c>
      <c r="DQ72" s="13">
        <v>238.8</v>
      </c>
      <c r="DR72" s="13">
        <v>240</v>
      </c>
      <c r="DS72" s="13">
        <v>7350.97</v>
      </c>
      <c r="DT72" s="13">
        <v>7350.97</v>
      </c>
      <c r="DU72" s="13">
        <v>3673.59</v>
      </c>
      <c r="DV72" s="13">
        <v>4745</v>
      </c>
      <c r="DW72" s="13">
        <v>4745</v>
      </c>
      <c r="DX72" s="13">
        <v>2515.0300000000002</v>
      </c>
      <c r="DY72" s="13">
        <v>3796.45</v>
      </c>
      <c r="DZ72" s="13">
        <v>3796.45</v>
      </c>
      <c r="EA72" s="13">
        <v>1867.23</v>
      </c>
      <c r="EB72" s="13">
        <v>2830</v>
      </c>
      <c r="EC72" s="13">
        <v>2830</v>
      </c>
      <c r="ED72" s="13">
        <v>794.09</v>
      </c>
      <c r="EE72" s="13">
        <v>1338</v>
      </c>
      <c r="EF72" s="13">
        <v>1338</v>
      </c>
      <c r="EG72" s="13">
        <v>650.29999999999995</v>
      </c>
      <c r="EH72" s="13">
        <v>1967.51</v>
      </c>
      <c r="EI72" s="13">
        <v>1967.51</v>
      </c>
      <c r="EJ72" s="13">
        <v>680.8</v>
      </c>
      <c r="EK72" s="13">
        <v>1181</v>
      </c>
      <c r="EL72" s="13">
        <v>1181</v>
      </c>
      <c r="EM72" s="13">
        <v>543.6</v>
      </c>
      <c r="EN72" s="13">
        <v>1000</v>
      </c>
      <c r="EO72" s="13">
        <v>1000</v>
      </c>
      <c r="EP72" s="13">
        <v>1697.85</v>
      </c>
      <c r="EQ72" s="13">
        <v>3017</v>
      </c>
      <c r="ER72" s="13">
        <v>3017</v>
      </c>
      <c r="ES72" s="13">
        <v>1582.59</v>
      </c>
      <c r="ET72" s="13">
        <v>2077.6</v>
      </c>
      <c r="EU72" s="13">
        <v>2077.6</v>
      </c>
      <c r="EV72" s="13">
        <v>2240</v>
      </c>
      <c r="EW72" s="13">
        <v>12575.18</v>
      </c>
      <c r="EX72" s="13">
        <v>12575.18</v>
      </c>
      <c r="EY72" s="13">
        <v>6033.91</v>
      </c>
      <c r="EZ72" s="13">
        <v>8778</v>
      </c>
      <c r="FA72" s="13">
        <v>8778</v>
      </c>
      <c r="FB72" s="13">
        <v>6307.09</v>
      </c>
      <c r="FC72" s="13">
        <v>6574.8</v>
      </c>
      <c r="FD72" s="13">
        <v>6574.8</v>
      </c>
      <c r="FE72" s="13">
        <v>4195.3900000000003</v>
      </c>
      <c r="FF72" s="13">
        <v>5010</v>
      </c>
      <c r="FG72" s="13">
        <v>4000</v>
      </c>
      <c r="FH72" s="13">
        <v>1977.53</v>
      </c>
      <c r="FI72" s="13">
        <v>6740</v>
      </c>
      <c r="FJ72" s="13">
        <v>6740</v>
      </c>
      <c r="FK72" s="13">
        <v>9884.06</v>
      </c>
      <c r="FL72" s="13">
        <v>8193.99</v>
      </c>
      <c r="FM72" s="13">
        <v>8193.99</v>
      </c>
      <c r="FN72" s="13">
        <v>6107.96</v>
      </c>
      <c r="FO72" s="13">
        <v>6140</v>
      </c>
      <c r="FP72" s="13">
        <v>6140</v>
      </c>
      <c r="FQ72" s="13">
        <v>5944.3</v>
      </c>
      <c r="FR72" s="13">
        <v>6600</v>
      </c>
      <c r="FS72" s="13">
        <v>6600</v>
      </c>
      <c r="FT72" s="13">
        <v>2175.71</v>
      </c>
      <c r="FU72" s="13">
        <v>10357</v>
      </c>
      <c r="FV72" s="13">
        <v>10357</v>
      </c>
      <c r="FW72" s="13">
        <v>7186.83</v>
      </c>
      <c r="FX72" s="13">
        <v>8092.5</v>
      </c>
      <c r="FY72" s="13">
        <v>25000</v>
      </c>
      <c r="FZ72" s="13">
        <v>8140</v>
      </c>
      <c r="GA72" s="13">
        <v>0</v>
      </c>
      <c r="GB72" s="13">
        <v>0</v>
      </c>
      <c r="GC72" s="13">
        <v>0</v>
      </c>
      <c r="GD72" s="13">
        <v>0</v>
      </c>
      <c r="GE72" s="13">
        <v>2900</v>
      </c>
      <c r="GF72" s="13">
        <v>3715.52</v>
      </c>
      <c r="GG72" s="13">
        <v>5448.96</v>
      </c>
      <c r="GH72" s="13">
        <v>5448.96</v>
      </c>
      <c r="GI72" s="13">
        <v>3075.37</v>
      </c>
      <c r="GJ72" s="13">
        <v>5566</v>
      </c>
      <c r="GK72" s="13">
        <v>5346</v>
      </c>
      <c r="GL72" s="13">
        <v>1577.61</v>
      </c>
      <c r="GM72" s="13">
        <v>3850</v>
      </c>
      <c r="GN72" s="13">
        <v>3850</v>
      </c>
      <c r="GO72" s="13">
        <v>3109.14</v>
      </c>
      <c r="GP72" s="13">
        <v>4050.9</v>
      </c>
      <c r="GQ72" s="13">
        <v>4050.9</v>
      </c>
      <c r="GR72" s="13">
        <v>2404.3200000000002</v>
      </c>
      <c r="GS72" s="13">
        <v>2309</v>
      </c>
      <c r="GT72" s="13">
        <v>2309</v>
      </c>
      <c r="GU72" s="13">
        <v>2162.46</v>
      </c>
      <c r="GV72" s="13">
        <v>2650</v>
      </c>
      <c r="GW72" s="13">
        <v>2650</v>
      </c>
      <c r="GX72" s="13">
        <v>1484.47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f t="shared" ref="HE72:HN74" si="1173">C72+BK72+AG72+CO72+DS72+EW72+GA72</f>
        <v>53889.409999999996</v>
      </c>
      <c r="HF72" s="13">
        <f t="shared" si="1173"/>
        <v>53889.409999999996</v>
      </c>
      <c r="HG72" s="13">
        <f t="shared" si="1173"/>
        <v>28826.21</v>
      </c>
      <c r="HH72" s="13">
        <f t="shared" si="1173"/>
        <v>32498</v>
      </c>
      <c r="HI72" s="13">
        <f t="shared" si="1173"/>
        <v>37098</v>
      </c>
      <c r="HJ72" s="13">
        <f t="shared" si="1173"/>
        <v>31212.929999999997</v>
      </c>
      <c r="HK72" s="13">
        <f t="shared" si="1173"/>
        <v>30216.94</v>
      </c>
      <c r="HL72" s="13">
        <f t="shared" si="1173"/>
        <v>30216.94</v>
      </c>
      <c r="HM72" s="13">
        <f t="shared" si="1173"/>
        <v>20884.849999999999</v>
      </c>
      <c r="HN72" s="13">
        <f t="shared" si="1173"/>
        <v>25297</v>
      </c>
      <c r="HO72" s="13">
        <f t="shared" ref="HO72:HX74" si="1174">M72+BU72+AQ72+CY72+EC72+FG72+GK72</f>
        <v>24067</v>
      </c>
      <c r="HP72" s="13">
        <f t="shared" si="1174"/>
        <v>11593.730000000001</v>
      </c>
      <c r="HQ72" s="13">
        <f t="shared" si="1174"/>
        <v>17770</v>
      </c>
      <c r="HR72" s="13">
        <f t="shared" si="1174"/>
        <v>17770</v>
      </c>
      <c r="HS72" s="13">
        <f t="shared" si="1174"/>
        <v>19379.78</v>
      </c>
      <c r="HT72" s="13">
        <f t="shared" si="1174"/>
        <v>22464.11</v>
      </c>
      <c r="HU72" s="13">
        <f t="shared" si="1174"/>
        <v>22464.11</v>
      </c>
      <c r="HV72" s="13">
        <f t="shared" si="1174"/>
        <v>13258.119999999999</v>
      </c>
      <c r="HW72" s="13">
        <f t="shared" si="1174"/>
        <v>14165</v>
      </c>
      <c r="HX72" s="13">
        <f t="shared" si="1174"/>
        <v>14206</v>
      </c>
      <c r="HY72" s="13">
        <f t="shared" ref="HY72:IA74" si="1175">W72+CE72+BA72+DI72+EM72+FQ72+GU72</f>
        <v>14103.64</v>
      </c>
      <c r="HZ72" s="13">
        <f t="shared" si="1175"/>
        <v>14755</v>
      </c>
      <c r="IA72" s="13">
        <f t="shared" si="1175"/>
        <v>15200</v>
      </c>
      <c r="IB72" s="13">
        <f t="shared" ref="IB72:IH74" si="1176">Z72+BD72+CH72+DL72+EP72+FT72+GX72</f>
        <v>10079.99</v>
      </c>
      <c r="IC72" s="13">
        <f t="shared" si="1176"/>
        <v>18857</v>
      </c>
      <c r="ID72" s="13">
        <f t="shared" si="1176"/>
        <v>21557</v>
      </c>
      <c r="IE72" s="13">
        <f t="shared" si="1176"/>
        <v>13710.220000000001</v>
      </c>
      <c r="IF72" s="13">
        <f t="shared" si="1176"/>
        <v>14670.5</v>
      </c>
      <c r="IG72" s="13">
        <f t="shared" si="1176"/>
        <v>31578</v>
      </c>
      <c r="IH72" s="13">
        <v>31851.93</v>
      </c>
      <c r="II72" s="13">
        <f>AF72+BJ72+CN72+DR72+EV72+FZ72+HD72</f>
        <v>14400</v>
      </c>
      <c r="IJ72" s="54"/>
    </row>
    <row r="73" spans="1:244" x14ac:dyDescent="0.25">
      <c r="A73" s="5">
        <v>4202</v>
      </c>
      <c r="B73" s="9" t="s">
        <v>39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33076.92</v>
      </c>
      <c r="AH73" s="13">
        <v>33076.92</v>
      </c>
      <c r="AI73" s="13">
        <v>38730.769999999997</v>
      </c>
      <c r="AJ73" s="13">
        <v>16340</v>
      </c>
      <c r="AK73" s="13">
        <v>19340</v>
      </c>
      <c r="AL73" s="13">
        <v>21217.03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74153.11</v>
      </c>
      <c r="BL73" s="13">
        <v>74153.11</v>
      </c>
      <c r="BM73" s="13">
        <v>72215.14</v>
      </c>
      <c r="BN73" s="13">
        <v>73660</v>
      </c>
      <c r="BO73" s="13">
        <v>73660</v>
      </c>
      <c r="BP73" s="13">
        <v>31799.63</v>
      </c>
      <c r="BQ73" s="13">
        <v>76000</v>
      </c>
      <c r="BR73" s="13">
        <v>72261.8</v>
      </c>
      <c r="BS73" s="13">
        <v>72261.8</v>
      </c>
      <c r="BT73" s="13">
        <v>58110</v>
      </c>
      <c r="BU73" s="13">
        <v>66395.509999999995</v>
      </c>
      <c r="BV73" s="13">
        <v>66395.509999999995</v>
      </c>
      <c r="BW73" s="13">
        <v>54600</v>
      </c>
      <c r="BX73" s="13">
        <v>61746.59</v>
      </c>
      <c r="BY73" s="13">
        <v>61746.59</v>
      </c>
      <c r="BZ73" s="13">
        <v>55357.3</v>
      </c>
      <c r="CA73" s="13">
        <v>62803.48</v>
      </c>
      <c r="CB73" s="13">
        <v>62803.48</v>
      </c>
      <c r="CC73" s="13">
        <v>67536</v>
      </c>
      <c r="CD73" s="13">
        <v>67536</v>
      </c>
      <c r="CE73" s="13">
        <v>62546.28</v>
      </c>
      <c r="CF73" s="13">
        <v>51700</v>
      </c>
      <c r="CG73" s="13">
        <v>77213.41</v>
      </c>
      <c r="CH73" s="13">
        <v>77213.41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38115.11</v>
      </c>
      <c r="FR73" s="13">
        <v>10800</v>
      </c>
      <c r="FS73" s="13">
        <v>10800</v>
      </c>
      <c r="FT73" s="13">
        <v>0</v>
      </c>
      <c r="FU73" s="13">
        <v>14200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0</v>
      </c>
      <c r="GB73" s="13">
        <v>0</v>
      </c>
      <c r="GC73" s="13">
        <v>0</v>
      </c>
      <c r="GD73" s="13">
        <v>0</v>
      </c>
      <c r="GE73" s="13">
        <v>600</v>
      </c>
      <c r="GF73" s="13">
        <v>1442.88</v>
      </c>
      <c r="GG73" s="13">
        <v>0</v>
      </c>
      <c r="GH73" s="13">
        <v>0</v>
      </c>
      <c r="GI73" s="13">
        <v>0</v>
      </c>
      <c r="GJ73" s="13">
        <v>16390</v>
      </c>
      <c r="GK73" s="13">
        <v>0</v>
      </c>
      <c r="GL73" s="13">
        <v>0</v>
      </c>
      <c r="GM73" s="13">
        <v>15400</v>
      </c>
      <c r="GN73" s="13">
        <v>0</v>
      </c>
      <c r="GO73" s="13">
        <v>0</v>
      </c>
      <c r="GP73" s="13">
        <v>12178.6</v>
      </c>
      <c r="GQ73" s="13">
        <v>12178.6</v>
      </c>
      <c r="GR73" s="13">
        <v>0</v>
      </c>
      <c r="GS73" s="13"/>
      <c r="GT73" s="13"/>
      <c r="GU73" s="13">
        <v>8385.32</v>
      </c>
      <c r="GV73" s="13">
        <v>13800</v>
      </c>
      <c r="GW73" s="13">
        <v>13800</v>
      </c>
      <c r="GX73" s="13">
        <v>0</v>
      </c>
      <c r="GY73" s="13">
        <v>0</v>
      </c>
      <c r="GZ73" s="13">
        <v>0</v>
      </c>
      <c r="HA73" s="13">
        <v>0</v>
      </c>
      <c r="HB73" s="13">
        <v>0</v>
      </c>
      <c r="HC73" s="13">
        <v>0</v>
      </c>
      <c r="HD73" s="13">
        <v>0</v>
      </c>
      <c r="HE73" s="13">
        <f t="shared" si="1173"/>
        <v>107230.03</v>
      </c>
      <c r="HF73" s="13">
        <f t="shared" si="1173"/>
        <v>107230.03</v>
      </c>
      <c r="HG73" s="13">
        <f t="shared" si="1173"/>
        <v>110945.91</v>
      </c>
      <c r="HH73" s="13">
        <f t="shared" si="1173"/>
        <v>90000</v>
      </c>
      <c r="HI73" s="13">
        <f t="shared" si="1173"/>
        <v>93600</v>
      </c>
      <c r="HJ73" s="13">
        <f t="shared" si="1173"/>
        <v>54459.54</v>
      </c>
      <c r="HK73" s="13">
        <f t="shared" si="1173"/>
        <v>76000</v>
      </c>
      <c r="HL73" s="13">
        <f t="shared" si="1173"/>
        <v>72261.8</v>
      </c>
      <c r="HM73" s="13">
        <f t="shared" si="1173"/>
        <v>72261.8</v>
      </c>
      <c r="HN73" s="13">
        <f t="shared" si="1173"/>
        <v>74500</v>
      </c>
      <c r="HO73" s="13">
        <f t="shared" si="1174"/>
        <v>66395.509999999995</v>
      </c>
      <c r="HP73" s="13">
        <f t="shared" si="1174"/>
        <v>66395.509999999995</v>
      </c>
      <c r="HQ73" s="13">
        <f t="shared" si="1174"/>
        <v>70000</v>
      </c>
      <c r="HR73" s="13">
        <f t="shared" si="1174"/>
        <v>61746.59</v>
      </c>
      <c r="HS73" s="13">
        <f t="shared" si="1174"/>
        <v>61746.59</v>
      </c>
      <c r="HT73" s="13">
        <f t="shared" si="1174"/>
        <v>67535.900000000009</v>
      </c>
      <c r="HU73" s="13">
        <f t="shared" si="1174"/>
        <v>74982.080000000002</v>
      </c>
      <c r="HV73" s="13">
        <f t="shared" si="1174"/>
        <v>62803.48</v>
      </c>
      <c r="HW73" s="13">
        <f t="shared" si="1174"/>
        <v>67536</v>
      </c>
      <c r="HX73" s="13">
        <f t="shared" si="1174"/>
        <v>67536</v>
      </c>
      <c r="HY73" s="13">
        <f t="shared" si="1175"/>
        <v>109046.70999999999</v>
      </c>
      <c r="HZ73" s="13">
        <f t="shared" si="1175"/>
        <v>76300</v>
      </c>
      <c r="IA73" s="13">
        <f t="shared" si="1175"/>
        <v>101813.41</v>
      </c>
      <c r="IB73" s="13">
        <f t="shared" si="1176"/>
        <v>77213.41</v>
      </c>
      <c r="IC73" s="13">
        <f t="shared" si="1176"/>
        <v>14200</v>
      </c>
      <c r="ID73" s="13">
        <f t="shared" si="1176"/>
        <v>0</v>
      </c>
      <c r="IE73" s="13">
        <f t="shared" si="1176"/>
        <v>0</v>
      </c>
      <c r="IF73" s="13">
        <f t="shared" si="1176"/>
        <v>0</v>
      </c>
      <c r="IG73" s="13">
        <f t="shared" si="1176"/>
        <v>0</v>
      </c>
      <c r="IH73" s="13">
        <f t="shared" si="1176"/>
        <v>0</v>
      </c>
      <c r="II73" s="13">
        <f>AF73+BJ73+CN73+DR73+EV73+FZ73+HD73</f>
        <v>0</v>
      </c>
      <c r="IJ73" s="54"/>
    </row>
    <row r="74" spans="1:244" x14ac:dyDescent="0.25">
      <c r="A74" s="5">
        <v>4205</v>
      </c>
      <c r="B74" s="9" t="s">
        <v>261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1850</v>
      </c>
      <c r="Y74" s="13">
        <v>1850</v>
      </c>
      <c r="Z74" s="13">
        <v>0</v>
      </c>
      <c r="AA74" s="13">
        <v>2500</v>
      </c>
      <c r="AB74" s="13">
        <v>2500</v>
      </c>
      <c r="AC74" s="13">
        <v>0</v>
      </c>
      <c r="AD74" s="13">
        <v>4300</v>
      </c>
      <c r="AE74" s="13">
        <v>4300</v>
      </c>
      <c r="AF74" s="13">
        <v>2500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150</v>
      </c>
      <c r="BC74" s="13">
        <v>150</v>
      </c>
      <c r="BD74" s="13">
        <v>0</v>
      </c>
      <c r="BE74" s="13">
        <v>0</v>
      </c>
      <c r="BF74" s="13">
        <v>0</v>
      </c>
      <c r="BG74" s="13">
        <v>0</v>
      </c>
      <c r="BH74" s="13">
        <v>7600</v>
      </c>
      <c r="BI74" s="13">
        <v>7600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60</v>
      </c>
      <c r="CG74" s="13">
        <v>60</v>
      </c>
      <c r="CH74" s="13">
        <v>0</v>
      </c>
      <c r="CI74" s="13">
        <v>0</v>
      </c>
      <c r="CJ74" s="13">
        <v>0</v>
      </c>
      <c r="CK74" s="13">
        <v>0</v>
      </c>
      <c r="CL74" s="13">
        <v>3000</v>
      </c>
      <c r="CM74" s="13">
        <v>3000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4</v>
      </c>
      <c r="DK74" s="13">
        <v>4</v>
      </c>
      <c r="DL74" s="13">
        <v>0</v>
      </c>
      <c r="DM74" s="13">
        <v>0</v>
      </c>
      <c r="DN74" s="13">
        <v>0</v>
      </c>
      <c r="DO74" s="13">
        <v>0</v>
      </c>
      <c r="DP74" s="13">
        <v>800</v>
      </c>
      <c r="DQ74" s="13">
        <v>800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40</v>
      </c>
      <c r="EO74" s="13">
        <v>40</v>
      </c>
      <c r="EP74" s="13">
        <v>0</v>
      </c>
      <c r="EQ74" s="13">
        <v>0</v>
      </c>
      <c r="ER74" s="13">
        <v>0</v>
      </c>
      <c r="ES74" s="13">
        <v>0</v>
      </c>
      <c r="ET74" s="13">
        <v>1600</v>
      </c>
      <c r="EU74" s="13">
        <v>1600</v>
      </c>
      <c r="EV74" s="13">
        <v>300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10750</v>
      </c>
      <c r="FS74" s="13">
        <v>14750</v>
      </c>
      <c r="FT74" s="13">
        <v>365</v>
      </c>
      <c r="FU74" s="13">
        <v>14000</v>
      </c>
      <c r="FV74" s="13">
        <v>20000</v>
      </c>
      <c r="FW74" s="13">
        <v>3183.86</v>
      </c>
      <c r="FX74" s="13">
        <v>19500</v>
      </c>
      <c r="FY74" s="13">
        <v>19500</v>
      </c>
      <c r="FZ74" s="13">
        <v>8782</v>
      </c>
      <c r="GA74" s="13">
        <v>0</v>
      </c>
      <c r="GB74" s="13">
        <v>0</v>
      </c>
      <c r="GC74" s="13">
        <v>0</v>
      </c>
      <c r="GD74" s="13">
        <v>0</v>
      </c>
      <c r="GE74" s="13">
        <v>0</v>
      </c>
      <c r="GF74" s="13">
        <v>0</v>
      </c>
      <c r="GG74" s="13">
        <v>0</v>
      </c>
      <c r="GH74" s="13">
        <v>0</v>
      </c>
      <c r="GI74" s="13">
        <v>0</v>
      </c>
      <c r="GJ74" s="13">
        <v>0</v>
      </c>
      <c r="GK74" s="13">
        <v>0</v>
      </c>
      <c r="GL74" s="13">
        <v>0</v>
      </c>
      <c r="GM74" s="13">
        <v>0</v>
      </c>
      <c r="GN74" s="13">
        <v>0</v>
      </c>
      <c r="GO74" s="13">
        <v>0</v>
      </c>
      <c r="GP74" s="13">
        <v>0</v>
      </c>
      <c r="GQ74" s="13">
        <v>0</v>
      </c>
      <c r="GR74" s="13">
        <v>0</v>
      </c>
      <c r="GS74" s="13">
        <v>0</v>
      </c>
      <c r="GT74" s="13">
        <v>0</v>
      </c>
      <c r="GU74" s="13">
        <v>0</v>
      </c>
      <c r="GV74" s="13">
        <v>2850</v>
      </c>
      <c r="GW74" s="13">
        <v>2850</v>
      </c>
      <c r="GX74" s="13">
        <v>80.3</v>
      </c>
      <c r="GY74" s="13">
        <v>0</v>
      </c>
      <c r="GZ74" s="13">
        <v>0</v>
      </c>
      <c r="HA74" s="13">
        <v>0</v>
      </c>
      <c r="HB74" s="13">
        <v>0</v>
      </c>
      <c r="HC74" s="13">
        <v>0</v>
      </c>
      <c r="HD74" s="13">
        <v>0</v>
      </c>
      <c r="HE74" s="13">
        <f t="shared" si="1173"/>
        <v>0</v>
      </c>
      <c r="HF74" s="13">
        <f t="shared" si="1173"/>
        <v>0</v>
      </c>
      <c r="HG74" s="13">
        <f t="shared" si="1173"/>
        <v>0</v>
      </c>
      <c r="HH74" s="13">
        <f t="shared" si="1173"/>
        <v>0</v>
      </c>
      <c r="HI74" s="13">
        <f t="shared" si="1173"/>
        <v>0</v>
      </c>
      <c r="HJ74" s="13">
        <f t="shared" si="1173"/>
        <v>0</v>
      </c>
      <c r="HK74" s="13">
        <f t="shared" si="1173"/>
        <v>0</v>
      </c>
      <c r="HL74" s="13">
        <f t="shared" si="1173"/>
        <v>0</v>
      </c>
      <c r="HM74" s="13">
        <f t="shared" si="1173"/>
        <v>0</v>
      </c>
      <c r="HN74" s="13">
        <f t="shared" si="1173"/>
        <v>0</v>
      </c>
      <c r="HO74" s="13">
        <f t="shared" si="1174"/>
        <v>0</v>
      </c>
      <c r="HP74" s="13">
        <f t="shared" si="1174"/>
        <v>0</v>
      </c>
      <c r="HQ74" s="13">
        <f t="shared" si="1174"/>
        <v>0</v>
      </c>
      <c r="HR74" s="13">
        <f t="shared" si="1174"/>
        <v>0</v>
      </c>
      <c r="HS74" s="13">
        <f t="shared" si="1174"/>
        <v>0</v>
      </c>
      <c r="HT74" s="13">
        <f t="shared" si="1174"/>
        <v>0</v>
      </c>
      <c r="HU74" s="13">
        <f t="shared" si="1174"/>
        <v>0</v>
      </c>
      <c r="HV74" s="13">
        <f t="shared" si="1174"/>
        <v>0</v>
      </c>
      <c r="HW74" s="13">
        <f t="shared" si="1174"/>
        <v>0</v>
      </c>
      <c r="HX74" s="13">
        <f t="shared" si="1174"/>
        <v>0</v>
      </c>
      <c r="HY74" s="13">
        <f t="shared" si="1175"/>
        <v>0</v>
      </c>
      <c r="HZ74" s="13">
        <f t="shared" si="1175"/>
        <v>15704</v>
      </c>
      <c r="IA74" s="13">
        <f t="shared" si="1175"/>
        <v>19704</v>
      </c>
      <c r="IB74" s="13">
        <f t="shared" si="1176"/>
        <v>445.3</v>
      </c>
      <c r="IC74" s="13">
        <f t="shared" si="1176"/>
        <v>16500</v>
      </c>
      <c r="ID74" s="13">
        <f t="shared" si="1176"/>
        <v>22500</v>
      </c>
      <c r="IE74" s="13">
        <f t="shared" si="1176"/>
        <v>3183.86</v>
      </c>
      <c r="IF74" s="13">
        <f t="shared" si="1176"/>
        <v>36800</v>
      </c>
      <c r="IG74" s="13">
        <f t="shared" si="1176"/>
        <v>36800</v>
      </c>
      <c r="IH74" s="13">
        <v>10795.9</v>
      </c>
      <c r="II74" s="13">
        <f>AF74+BJ74+CN74+DR74+EV74+FZ74+HD74</f>
        <v>11582</v>
      </c>
      <c r="IJ74" s="54"/>
    </row>
    <row r="75" spans="1:244" ht="15" customHeight="1" x14ac:dyDescent="0.25">
      <c r="A75" s="5">
        <v>43</v>
      </c>
      <c r="B75" s="8" t="s">
        <v>93</v>
      </c>
      <c r="C75" s="12">
        <f t="shared" ref="C75:D75" si="1177">SUM(C76:C78)</f>
        <v>0</v>
      </c>
      <c r="D75" s="12">
        <f t="shared" si="1177"/>
        <v>0</v>
      </c>
      <c r="E75" s="12">
        <f t="shared" ref="E75:GF75" si="1178">SUM(E76:E78)</f>
        <v>0</v>
      </c>
      <c r="F75" s="12">
        <f t="shared" si="1178"/>
        <v>2</v>
      </c>
      <c r="G75" s="12">
        <f t="shared" ref="G75" si="1179">SUM(G76:G78)</f>
        <v>3</v>
      </c>
      <c r="H75" s="12">
        <f t="shared" si="1178"/>
        <v>0.67</v>
      </c>
      <c r="I75" s="12">
        <f t="shared" si="1178"/>
        <v>0.9</v>
      </c>
      <c r="J75" s="12">
        <f t="shared" ref="J75" si="1180">SUM(J76:J78)</f>
        <v>0.95000000000000007</v>
      </c>
      <c r="K75" s="12">
        <f t="shared" si="1178"/>
        <v>7.09</v>
      </c>
      <c r="L75" s="12">
        <f t="shared" ref="L75:M75" si="1181">SUM(L76:L78)</f>
        <v>10</v>
      </c>
      <c r="M75" s="12">
        <f t="shared" si="1181"/>
        <v>10.08</v>
      </c>
      <c r="N75" s="12">
        <f>SUM(N76:N78)</f>
        <v>0.12</v>
      </c>
      <c r="O75" s="12">
        <f t="shared" ref="O75" si="1182">SUM(O76:O78)</f>
        <v>5</v>
      </c>
      <c r="P75" s="12">
        <f t="shared" ref="P75:S75" si="1183">SUM(P76:P78)</f>
        <v>5</v>
      </c>
      <c r="Q75" s="12">
        <f>SUM(Q76:Q78)</f>
        <v>0.77</v>
      </c>
      <c r="R75" s="12">
        <f t="shared" ref="R75" si="1184">SUM(R76:R78)</f>
        <v>1.35</v>
      </c>
      <c r="S75" s="12">
        <f t="shared" si="1183"/>
        <v>1.85</v>
      </c>
      <c r="T75" s="12">
        <f>SUM(T76:T78)</f>
        <v>0.05</v>
      </c>
      <c r="U75" s="12">
        <f t="shared" ref="U75" si="1185">SUM(U76:U78)</f>
        <v>1</v>
      </c>
      <c r="V75" s="12">
        <f t="shared" ref="V75:Y75" si="1186">SUM(V76:V78)</f>
        <v>1.5</v>
      </c>
      <c r="W75" s="12">
        <f t="shared" si="1186"/>
        <v>0.3</v>
      </c>
      <c r="X75" s="12">
        <f t="shared" ref="X75" si="1187">SUM(X76:X78)</f>
        <v>1</v>
      </c>
      <c r="Y75" s="12">
        <f t="shared" si="1186"/>
        <v>1</v>
      </c>
      <c r="Z75" s="12">
        <f t="shared" ref="Z75:AD75" si="1188">SUM(Z76:Z78)</f>
        <v>0</v>
      </c>
      <c r="AA75" s="12">
        <f t="shared" si="1188"/>
        <v>1</v>
      </c>
      <c r="AB75" s="12">
        <f t="shared" ref="AB75:AF75" si="1189">SUM(AB76:AB78)</f>
        <v>4</v>
      </c>
      <c r="AC75" s="12">
        <f t="shared" si="1188"/>
        <v>5.43</v>
      </c>
      <c r="AD75" s="12">
        <f t="shared" si="1188"/>
        <v>0</v>
      </c>
      <c r="AE75" s="12">
        <f t="shared" si="1189"/>
        <v>0.1</v>
      </c>
      <c r="AF75" s="12">
        <f t="shared" si="1189"/>
        <v>0</v>
      </c>
      <c r="AG75" s="12">
        <f>SUM(AG76:AG78)</f>
        <v>0</v>
      </c>
      <c r="AH75" s="12">
        <f t="shared" ref="AH75:AL75" si="1190">SUM(AH76:AH78)</f>
        <v>0</v>
      </c>
      <c r="AI75" s="12">
        <f t="shared" si="1190"/>
        <v>0</v>
      </c>
      <c r="AJ75" s="12">
        <f t="shared" ref="AJ75" si="1191">SUM(AJ76:AJ78)</f>
        <v>9</v>
      </c>
      <c r="AK75" s="12">
        <f t="shared" si="1190"/>
        <v>12.94</v>
      </c>
      <c r="AL75" s="12">
        <f t="shared" si="1190"/>
        <v>3.14</v>
      </c>
      <c r="AM75" s="12">
        <f>SUM(AM76:AM78)</f>
        <v>4.2</v>
      </c>
      <c r="AN75" s="12">
        <f>SUM(AN76:AN78)</f>
        <v>4.7</v>
      </c>
      <c r="AO75" s="12">
        <f>SUM(AO76:AO78)</f>
        <v>33.03</v>
      </c>
      <c r="AP75" s="12">
        <f t="shared" ref="AP75" si="1192">SUM(AP76:AP78)</f>
        <v>45</v>
      </c>
      <c r="AQ75" s="12">
        <f>SUM(AQ76:AQ78)</f>
        <v>45.41</v>
      </c>
      <c r="AR75" s="12">
        <f t="shared" ref="AR75:AS75" si="1193">SUM(AR76:AR78)</f>
        <v>0.61</v>
      </c>
      <c r="AS75" s="12">
        <f t="shared" si="1193"/>
        <v>15</v>
      </c>
      <c r="AT75" s="12">
        <f t="shared" ref="AT75:AY75" si="1194">SUM(AT76:AT78)</f>
        <v>15</v>
      </c>
      <c r="AU75" s="12">
        <f t="shared" si="1194"/>
        <v>3.64</v>
      </c>
      <c r="AV75" s="12">
        <f t="shared" ref="AV75:AW75" si="1195">SUM(AV76:AV78)</f>
        <v>6.3</v>
      </c>
      <c r="AW75" s="12">
        <f t="shared" si="1195"/>
        <v>6.6</v>
      </c>
      <c r="AX75" s="12">
        <f t="shared" si="1194"/>
        <v>0.26</v>
      </c>
      <c r="AY75" s="12">
        <f t="shared" si="1194"/>
        <v>6</v>
      </c>
      <c r="AZ75" s="12">
        <f>SUM(AZ76:AZ78)</f>
        <v>7</v>
      </c>
      <c r="BA75" s="12">
        <f>SUM(BA76:BA78)</f>
        <v>1.43</v>
      </c>
      <c r="BB75" s="12">
        <f t="shared" ref="BB75" si="1196">SUM(BB76:BB78)</f>
        <v>4</v>
      </c>
      <c r="BC75" s="12">
        <f>SUM(BC76:BC78)</f>
        <v>4</v>
      </c>
      <c r="BD75" s="12">
        <f t="shared" ref="BD75:BG75" si="1197">SUM(BD76:BD78)</f>
        <v>0</v>
      </c>
      <c r="BE75" s="12">
        <f t="shared" ref="BE75" si="1198">SUM(BE76:BE78)</f>
        <v>4</v>
      </c>
      <c r="BF75" s="12">
        <f t="shared" si="1197"/>
        <v>24</v>
      </c>
      <c r="BG75" s="12">
        <f t="shared" si="1197"/>
        <v>20.59</v>
      </c>
      <c r="BH75" s="12">
        <f t="shared" ref="BH75:BJ75" si="1199">SUM(BH76:BH78)</f>
        <v>0</v>
      </c>
      <c r="BI75" s="12">
        <f t="shared" si="1199"/>
        <v>1</v>
      </c>
      <c r="BJ75" s="12">
        <f t="shared" si="1199"/>
        <v>0</v>
      </c>
      <c r="BK75" s="12">
        <f>SUM(BK76:BK78)</f>
        <v>0</v>
      </c>
      <c r="BL75" s="12">
        <f>SUM(BL76:BL78)</f>
        <v>0</v>
      </c>
      <c r="BM75" s="12">
        <f>SUM(BM76:BM78)</f>
        <v>0</v>
      </c>
      <c r="BN75" s="12">
        <f t="shared" ref="BN75" si="1200">SUM(BN76:BN78)</f>
        <v>3</v>
      </c>
      <c r="BO75" s="12">
        <f>SUM(BO76:BO78)</f>
        <v>4.74</v>
      </c>
      <c r="BP75" s="12">
        <f>SUM(BP76:BP78)</f>
        <v>1.2</v>
      </c>
      <c r="BQ75" s="12">
        <f>SUM(BQ76:BQ78)</f>
        <v>1.6</v>
      </c>
      <c r="BR75" s="12">
        <f>SUM(BR76:BR78)</f>
        <v>1.75</v>
      </c>
      <c r="BS75" s="12">
        <f>SUM(BS76:BS78)</f>
        <v>12.58</v>
      </c>
      <c r="BT75" s="12">
        <f t="shared" ref="BT75" si="1201">SUM(BT76:BT78)</f>
        <v>18</v>
      </c>
      <c r="BU75" s="12">
        <f>SUM(BU76:BU78)</f>
        <v>18.16</v>
      </c>
      <c r="BV75" s="12">
        <f t="shared" ref="BV75:BW75" si="1202">SUM(BV76:BV78)</f>
        <v>0.23</v>
      </c>
      <c r="BW75" s="12">
        <f t="shared" si="1202"/>
        <v>10</v>
      </c>
      <c r="BX75" s="12">
        <f t="shared" ref="BX75:CC75" si="1203">SUM(BX76:BX78)</f>
        <v>10</v>
      </c>
      <c r="BY75" s="12">
        <f>SUM(BY76:BY78)</f>
        <v>1.39</v>
      </c>
      <c r="BZ75" s="12">
        <f t="shared" ref="BZ75" si="1204">SUM(BZ76:BZ78)</f>
        <v>2.4</v>
      </c>
      <c r="CA75" s="12">
        <f>SUM(CA76:CA78)</f>
        <v>2.5</v>
      </c>
      <c r="CB75" s="12">
        <f t="shared" si="1203"/>
        <v>0.1</v>
      </c>
      <c r="CC75" s="12">
        <f t="shared" si="1203"/>
        <v>2.4</v>
      </c>
      <c r="CD75" s="12">
        <f>SUM(CD76:CD78)</f>
        <v>3.4</v>
      </c>
      <c r="CE75" s="12">
        <f>SUM(CE76:CE78)</f>
        <v>0.54</v>
      </c>
      <c r="CF75" s="12">
        <f t="shared" ref="CF75" si="1205">SUM(CF76:CF78)</f>
        <v>2</v>
      </c>
      <c r="CG75" s="12">
        <f>SUM(CG76:CG78)</f>
        <v>2</v>
      </c>
      <c r="CH75" s="12">
        <f t="shared" ref="CH75:CL75" si="1206">SUM(CH76:CH78)</f>
        <v>0</v>
      </c>
      <c r="CI75" s="12">
        <f t="shared" ref="CI75" si="1207">SUM(CI76:CI78)</f>
        <v>1.5</v>
      </c>
      <c r="CJ75" s="12">
        <f t="shared" si="1206"/>
        <v>16</v>
      </c>
      <c r="CK75" s="12">
        <f t="shared" si="1206"/>
        <v>8.14</v>
      </c>
      <c r="CL75" s="12">
        <f t="shared" si="1206"/>
        <v>0</v>
      </c>
      <c r="CM75" s="12">
        <f t="shared" ref="CM75:CO75" si="1208">SUM(CM76:CM78)</f>
        <v>1</v>
      </c>
      <c r="CN75" s="12">
        <f t="shared" si="1208"/>
        <v>0</v>
      </c>
      <c r="CO75" s="12">
        <f t="shared" si="1208"/>
        <v>0</v>
      </c>
      <c r="CP75" s="12">
        <f t="shared" ref="CP75:CT75" si="1209">SUM(CP76:CP78)</f>
        <v>0</v>
      </c>
      <c r="CQ75" s="12">
        <f t="shared" si="1209"/>
        <v>0</v>
      </c>
      <c r="CR75" s="12">
        <f t="shared" ref="CR75" si="1210">SUM(CR76:CR78)</f>
        <v>0</v>
      </c>
      <c r="CS75" s="12">
        <f t="shared" si="1209"/>
        <v>0.1</v>
      </c>
      <c r="CT75" s="12">
        <f t="shared" si="1209"/>
        <v>0.08</v>
      </c>
      <c r="CU75" s="12">
        <f>SUM(CU76:CU78)</f>
        <v>0.1</v>
      </c>
      <c r="CV75" s="12">
        <f>SUM(CV76:CV78)</f>
        <v>0.1</v>
      </c>
      <c r="CW75" s="12">
        <f t="shared" ref="CW75:DW75" si="1211">SUM(CW76:CW78)</f>
        <v>0.78</v>
      </c>
      <c r="CX75" s="12">
        <f t="shared" ref="CX75" si="1212">SUM(CX76:CX78)</f>
        <v>1</v>
      </c>
      <c r="CY75" s="12">
        <f t="shared" si="1211"/>
        <v>1</v>
      </c>
      <c r="CZ75" s="12">
        <f t="shared" ref="CZ75:DA75" si="1213">SUM(CZ76:CZ78)</f>
        <v>0</v>
      </c>
      <c r="DA75" s="12">
        <f t="shared" si="1213"/>
        <v>0</v>
      </c>
      <c r="DB75" s="12">
        <f t="shared" ref="DB75:DG75" si="1214">SUM(DB76:DB78)</f>
        <v>1</v>
      </c>
      <c r="DC75" s="12">
        <f t="shared" si="1211"/>
        <v>0.09</v>
      </c>
      <c r="DD75" s="12">
        <f t="shared" ref="DD75" si="1215">SUM(DD76:DD78)</f>
        <v>0.15</v>
      </c>
      <c r="DE75" s="12">
        <f t="shared" si="1211"/>
        <v>0.15</v>
      </c>
      <c r="DF75" s="12">
        <f t="shared" si="1214"/>
        <v>0</v>
      </c>
      <c r="DG75" s="12">
        <f t="shared" si="1214"/>
        <v>1</v>
      </c>
      <c r="DH75" s="12">
        <f t="shared" ref="DH75:DP75" si="1216">SUM(DH76:DH78)</f>
        <v>2</v>
      </c>
      <c r="DI75" s="12">
        <f t="shared" si="1216"/>
        <v>0.04</v>
      </c>
      <c r="DJ75" s="12">
        <f t="shared" ref="DJ75" si="1217">SUM(DJ76:DJ78)</f>
        <v>1</v>
      </c>
      <c r="DK75" s="12">
        <f t="shared" si="1216"/>
        <v>1</v>
      </c>
      <c r="DL75" s="12">
        <f t="shared" si="1216"/>
        <v>0</v>
      </c>
      <c r="DM75" s="12">
        <f t="shared" ref="DM75" si="1218">SUM(DM76:DM78)</f>
        <v>0.4</v>
      </c>
      <c r="DN75" s="12">
        <f t="shared" si="1216"/>
        <v>5</v>
      </c>
      <c r="DO75" s="12">
        <f t="shared" si="1216"/>
        <v>2.16</v>
      </c>
      <c r="DP75" s="12">
        <f t="shared" si="1216"/>
        <v>0</v>
      </c>
      <c r="DQ75" s="12">
        <f t="shared" ref="DQ75:DS75" si="1219">SUM(DQ76:DQ78)</f>
        <v>1</v>
      </c>
      <c r="DR75" s="12">
        <f t="shared" si="1219"/>
        <v>0</v>
      </c>
      <c r="DS75" s="12">
        <f t="shared" si="1219"/>
        <v>0</v>
      </c>
      <c r="DT75" s="12">
        <f t="shared" si="1211"/>
        <v>0</v>
      </c>
      <c r="DU75" s="12">
        <f t="shared" si="1211"/>
        <v>0</v>
      </c>
      <c r="DV75" s="12">
        <f t="shared" ref="DV75" si="1220">SUM(DV76:DV78)</f>
        <v>2</v>
      </c>
      <c r="DW75" s="12">
        <f t="shared" si="1211"/>
        <v>3</v>
      </c>
      <c r="DX75" s="12">
        <f t="shared" si="1178"/>
        <v>0.75</v>
      </c>
      <c r="DY75" s="12">
        <f>SUM(DY76:DY78)</f>
        <v>1</v>
      </c>
      <c r="DZ75" s="12">
        <f>SUM(DZ76:DZ78)</f>
        <v>2</v>
      </c>
      <c r="EA75" s="12">
        <f t="shared" ref="EA75:FA75" si="1221">SUM(EA76:EA78)</f>
        <v>7.88</v>
      </c>
      <c r="EB75" s="12">
        <f t="shared" ref="EB75:EC75" si="1222">SUM(EB76:EB78)</f>
        <v>11</v>
      </c>
      <c r="EC75" s="12">
        <f t="shared" si="1222"/>
        <v>11.09</v>
      </c>
      <c r="ED75" s="12">
        <f>SUM(ED76:ED78)</f>
        <v>0.14000000000000001</v>
      </c>
      <c r="EE75" s="12">
        <f>SUM(EE76:EE78)</f>
        <v>5</v>
      </c>
      <c r="EF75" s="12">
        <f>SUM(EF76:EF78)</f>
        <v>5</v>
      </c>
      <c r="EG75" s="12">
        <f t="shared" ref="EG75:EI75" si="1223">SUM(EG76:EG78)</f>
        <v>0.86</v>
      </c>
      <c r="EH75" s="12">
        <f t="shared" ref="EH75" si="1224">SUM(EH76:EH78)</f>
        <v>1.5</v>
      </c>
      <c r="EI75" s="12">
        <f t="shared" si="1223"/>
        <v>1.6</v>
      </c>
      <c r="EJ75" s="12">
        <f t="shared" ref="EJ75:EK75" si="1225">SUM(EJ76:EJ78)</f>
        <v>0.06</v>
      </c>
      <c r="EK75" s="12">
        <f t="shared" si="1225"/>
        <v>2</v>
      </c>
      <c r="EL75" s="12">
        <f t="shared" ref="EL75:ET75" si="1226">SUM(EL76:EL78)</f>
        <v>3</v>
      </c>
      <c r="EM75" s="12">
        <f t="shared" si="1226"/>
        <v>0.35</v>
      </c>
      <c r="EN75" s="12">
        <f t="shared" ref="EN75" si="1227">SUM(EN76:EN78)</f>
        <v>1</v>
      </c>
      <c r="EO75" s="12">
        <f t="shared" si="1226"/>
        <v>1</v>
      </c>
      <c r="EP75" s="12">
        <f t="shared" si="1226"/>
        <v>0</v>
      </c>
      <c r="EQ75" s="12">
        <f t="shared" ref="EQ75" si="1228">SUM(EQ76:EQ78)</f>
        <v>0.8</v>
      </c>
      <c r="ER75" s="12">
        <f t="shared" si="1226"/>
        <v>4.8</v>
      </c>
      <c r="ES75" s="12">
        <f t="shared" si="1226"/>
        <v>4.33</v>
      </c>
      <c r="ET75" s="12">
        <f t="shared" si="1226"/>
        <v>0</v>
      </c>
      <c r="EU75" s="12">
        <f t="shared" ref="EU75:EW75" si="1229">SUM(EU76:EU78)</f>
        <v>1</v>
      </c>
      <c r="EV75" s="12">
        <f t="shared" si="1229"/>
        <v>0</v>
      </c>
      <c r="EW75" s="12">
        <f t="shared" si="1229"/>
        <v>57.3</v>
      </c>
      <c r="EX75" s="12">
        <f t="shared" si="1221"/>
        <v>57.3</v>
      </c>
      <c r="EY75" s="12">
        <f t="shared" si="1221"/>
        <v>338.90000000000003</v>
      </c>
      <c r="EZ75" s="12">
        <f t="shared" ref="EZ75" si="1230">SUM(EZ76:EZ78)</f>
        <v>5</v>
      </c>
      <c r="FA75" s="12">
        <f t="shared" si="1221"/>
        <v>7</v>
      </c>
      <c r="FB75" s="12">
        <f t="shared" si="1178"/>
        <v>1.64</v>
      </c>
      <c r="FC75" s="12">
        <f>SUM(FC76:FC78)</f>
        <v>2.2000000000000002</v>
      </c>
      <c r="FD75" s="12">
        <f>SUM(FD76:FD78)</f>
        <v>2.4000000000000004</v>
      </c>
      <c r="FE75" s="12">
        <f t="shared" ref="FE75:GE75" si="1231">SUM(FE76:FE78)</f>
        <v>17.310000000000002</v>
      </c>
      <c r="FF75" s="12">
        <f t="shared" ref="FF75" si="1232">SUM(FF76:FF78)</f>
        <v>25</v>
      </c>
      <c r="FG75" s="12">
        <f t="shared" si="1231"/>
        <v>25.21</v>
      </c>
      <c r="FH75" s="12">
        <f t="shared" ref="FH75:FI75" si="1233">SUM(FH76:FH78)</f>
        <v>0.34</v>
      </c>
      <c r="FI75" s="12">
        <f t="shared" si="1233"/>
        <v>10</v>
      </c>
      <c r="FJ75" s="12">
        <f t="shared" ref="FJ75:FO75" si="1234">SUM(FJ76:FJ78)</f>
        <v>10</v>
      </c>
      <c r="FK75" s="12">
        <f t="shared" si="1231"/>
        <v>1.93</v>
      </c>
      <c r="FL75" s="12">
        <f t="shared" ref="FL75" si="1235">SUM(FL76:FL78)</f>
        <v>3.3</v>
      </c>
      <c r="FM75" s="12">
        <f t="shared" si="1231"/>
        <v>3.5</v>
      </c>
      <c r="FN75" s="12">
        <f t="shared" si="1234"/>
        <v>0.15</v>
      </c>
      <c r="FO75" s="12">
        <f t="shared" si="1234"/>
        <v>3</v>
      </c>
      <c r="FP75" s="12">
        <f t="shared" ref="FP75:FX75" si="1236">SUM(FP76:FP78)</f>
        <v>4</v>
      </c>
      <c r="FQ75" s="12">
        <f t="shared" si="1236"/>
        <v>0.76</v>
      </c>
      <c r="FR75" s="12">
        <f t="shared" ref="FR75" si="1237">SUM(FR76:FR78)</f>
        <v>3</v>
      </c>
      <c r="FS75" s="12">
        <f t="shared" si="1236"/>
        <v>3</v>
      </c>
      <c r="FT75" s="12">
        <f t="shared" si="1236"/>
        <v>0.08</v>
      </c>
      <c r="FU75" s="12">
        <f t="shared" ref="FU75" si="1238">SUM(FU76:FU78)</f>
        <v>2.5</v>
      </c>
      <c r="FV75" s="12">
        <f t="shared" si="1236"/>
        <v>30</v>
      </c>
      <c r="FW75" s="12">
        <f t="shared" si="1236"/>
        <v>23.85</v>
      </c>
      <c r="FX75" s="12">
        <f t="shared" si="1236"/>
        <v>45</v>
      </c>
      <c r="FY75" s="12">
        <f t="shared" ref="FY75:GA75" si="1239">SUM(FY76:FY78)</f>
        <v>45</v>
      </c>
      <c r="FZ75" s="12">
        <f t="shared" si="1239"/>
        <v>50</v>
      </c>
      <c r="GA75" s="12">
        <f t="shared" si="1239"/>
        <v>0</v>
      </c>
      <c r="GB75" s="12">
        <f t="shared" si="1231"/>
        <v>0</v>
      </c>
      <c r="GC75" s="12">
        <f t="shared" si="1231"/>
        <v>0</v>
      </c>
      <c r="GD75" s="12">
        <f t="shared" ref="GD75" si="1240">SUM(GD76:GD78)</f>
        <v>0</v>
      </c>
      <c r="GE75" s="12">
        <f t="shared" si="1231"/>
        <v>0</v>
      </c>
      <c r="GF75" s="12">
        <f t="shared" si="1178"/>
        <v>0</v>
      </c>
      <c r="GG75" s="12">
        <f>SUM(GG76:GG78)</f>
        <v>0</v>
      </c>
      <c r="GH75" s="12">
        <f>SUM(GH76:GH78)</f>
        <v>0</v>
      </c>
      <c r="GI75" s="12">
        <f t="shared" ref="GI75:GQ75" si="1241">SUM(GI76:GI78)</f>
        <v>0</v>
      </c>
      <c r="GJ75" s="12">
        <f t="shared" ref="GJ75" si="1242">SUM(GJ76:GJ78)</f>
        <v>0</v>
      </c>
      <c r="GK75" s="12">
        <f t="shared" si="1241"/>
        <v>0</v>
      </c>
      <c r="GL75" s="12">
        <f t="shared" ref="GL75:GM75" si="1243">SUM(GL76:GL78)</f>
        <v>0</v>
      </c>
      <c r="GM75" s="12">
        <f t="shared" si="1243"/>
        <v>0</v>
      </c>
      <c r="GN75" s="12">
        <f t="shared" ref="GN75:GS75" si="1244">SUM(GN76:GN78)</f>
        <v>0</v>
      </c>
      <c r="GO75" s="12">
        <f t="shared" si="1241"/>
        <v>0</v>
      </c>
      <c r="GP75" s="12">
        <f t="shared" ref="GP75" si="1245">SUM(GP76:GP78)</f>
        <v>0</v>
      </c>
      <c r="GQ75" s="12">
        <f t="shared" si="1241"/>
        <v>0</v>
      </c>
      <c r="GR75" s="12">
        <f t="shared" si="1244"/>
        <v>0</v>
      </c>
      <c r="GS75" s="12">
        <f t="shared" si="1244"/>
        <v>0</v>
      </c>
      <c r="GT75" s="12">
        <f t="shared" ref="GT75:HM75" si="1246">SUM(GT76:GT78)</f>
        <v>0</v>
      </c>
      <c r="GU75" s="12">
        <f t="shared" si="1246"/>
        <v>0</v>
      </c>
      <c r="GV75" s="12">
        <f t="shared" ref="GV75" si="1247">SUM(GV76:GV78)</f>
        <v>0</v>
      </c>
      <c r="GW75" s="12">
        <f t="shared" si="1246"/>
        <v>0</v>
      </c>
      <c r="GX75" s="12">
        <f t="shared" si="1246"/>
        <v>0</v>
      </c>
      <c r="GY75" s="12">
        <f t="shared" ref="GY75" si="1248">SUM(GY76:GY78)</f>
        <v>0</v>
      </c>
      <c r="GZ75" s="12">
        <f t="shared" si="1246"/>
        <v>0</v>
      </c>
      <c r="HA75" s="12">
        <f t="shared" si="1246"/>
        <v>0</v>
      </c>
      <c r="HB75" s="12">
        <f t="shared" ref="HB75:HD75" si="1249">SUM(HB76:HB78)</f>
        <v>0</v>
      </c>
      <c r="HC75" s="12">
        <f t="shared" si="1249"/>
        <v>0</v>
      </c>
      <c r="HD75" s="12">
        <f t="shared" si="1249"/>
        <v>0</v>
      </c>
      <c r="HE75" s="12">
        <f t="shared" si="1246"/>
        <v>57.3</v>
      </c>
      <c r="HF75" s="12">
        <f t="shared" ref="HF75" si="1250">SUM(HF76:HF78)</f>
        <v>57.3</v>
      </c>
      <c r="HG75" s="12">
        <f t="shared" si="1246"/>
        <v>338.90000000000003</v>
      </c>
      <c r="HH75" s="12">
        <f t="shared" si="1246"/>
        <v>21</v>
      </c>
      <c r="HI75" s="12">
        <f t="shared" ref="HI75" si="1251">SUM(HI76:HI78)</f>
        <v>30.78</v>
      </c>
      <c r="HJ75" s="12">
        <f t="shared" si="1246"/>
        <v>7.4799999999999995</v>
      </c>
      <c r="HK75" s="12">
        <f t="shared" si="1246"/>
        <v>10</v>
      </c>
      <c r="HL75" s="12">
        <f t="shared" ref="HL75" si="1252">SUM(HL76:HL78)</f>
        <v>11.9</v>
      </c>
      <c r="HM75" s="12">
        <f t="shared" si="1246"/>
        <v>78.67</v>
      </c>
      <c r="HN75" s="12">
        <f t="shared" ref="HN75:HO75" si="1253">SUM(HN76:HN78)</f>
        <v>110</v>
      </c>
      <c r="HO75" s="12">
        <f t="shared" si="1253"/>
        <v>110.95</v>
      </c>
      <c r="HP75" s="12">
        <f t="shared" ref="HP75:HX75" si="1254">SUM(HP76:HP78)</f>
        <v>1.44</v>
      </c>
      <c r="HQ75" s="12">
        <f t="shared" si="1254"/>
        <v>45</v>
      </c>
      <c r="HR75" s="12">
        <f t="shared" ref="HR75" si="1255">SUM(HR76:HR78)</f>
        <v>46</v>
      </c>
      <c r="HS75" s="12">
        <f t="shared" si="1254"/>
        <v>8.68</v>
      </c>
      <c r="HT75" s="12">
        <f t="shared" ref="HT75:HW75" si="1256">SUM(HT76:HT78)</f>
        <v>15</v>
      </c>
      <c r="HU75" s="12">
        <f t="shared" ref="HU75" si="1257">SUM(HU76:HU78)</f>
        <v>16.2</v>
      </c>
      <c r="HV75" s="12">
        <f t="shared" si="1256"/>
        <v>0.62000000000000011</v>
      </c>
      <c r="HW75" s="12">
        <f t="shared" si="1256"/>
        <v>15.4</v>
      </c>
      <c r="HX75" s="12">
        <f t="shared" si="1254"/>
        <v>20.9</v>
      </c>
      <c r="HY75" s="12">
        <f t="shared" ref="HY75:IA75" si="1258">SUM(HY76:HY78)</f>
        <v>3.42</v>
      </c>
      <c r="HZ75" s="12">
        <f t="shared" ref="HZ75" si="1259">SUM(HZ76:HZ78)</f>
        <v>12</v>
      </c>
      <c r="IA75" s="12">
        <f t="shared" si="1258"/>
        <v>12</v>
      </c>
      <c r="IB75" s="12">
        <f t="shared" ref="IB75:ID75" si="1260">SUM(IB76:IB78)</f>
        <v>0.08</v>
      </c>
      <c r="IC75" s="12">
        <f t="shared" ref="IC75" si="1261">SUM(IC76:IC78)</f>
        <v>10.199999999999999</v>
      </c>
      <c r="ID75" s="12">
        <f t="shared" si="1260"/>
        <v>83.8</v>
      </c>
      <c r="IE75" s="12">
        <f t="shared" ref="IE75:IG75" si="1262">SUM(IE76:IE78)</f>
        <v>64.5</v>
      </c>
      <c r="IF75" s="12">
        <f t="shared" ref="IF75:II75" si="1263">SUM(IF76:IF78)</f>
        <v>45</v>
      </c>
      <c r="IG75" s="12">
        <f t="shared" si="1262"/>
        <v>49.1</v>
      </c>
      <c r="IH75" s="12">
        <f t="shared" ref="IH75" si="1264">SUM(IH76:IH78)</f>
        <v>3.8</v>
      </c>
      <c r="II75" s="12">
        <f t="shared" si="1263"/>
        <v>50</v>
      </c>
      <c r="IJ75" s="54"/>
    </row>
    <row r="76" spans="1:244" x14ac:dyDescent="0.25">
      <c r="A76" s="5">
        <v>4301</v>
      </c>
      <c r="B76" s="9" t="s">
        <v>40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0.67</v>
      </c>
      <c r="I76" s="13">
        <v>0.9</v>
      </c>
      <c r="J76" s="13">
        <v>0.9</v>
      </c>
      <c r="K76" s="13">
        <v>0.09</v>
      </c>
      <c r="L76" s="13">
        <v>10</v>
      </c>
      <c r="M76" s="13">
        <v>10</v>
      </c>
      <c r="N76" s="13">
        <v>0</v>
      </c>
      <c r="O76" s="13">
        <v>5</v>
      </c>
      <c r="P76" s="13">
        <v>5</v>
      </c>
      <c r="Q76" s="13">
        <v>0.77</v>
      </c>
      <c r="R76" s="13">
        <v>1.35</v>
      </c>
      <c r="S76" s="13">
        <v>1.35</v>
      </c>
      <c r="T76" s="13">
        <v>0.02</v>
      </c>
      <c r="U76" s="13">
        <v>1</v>
      </c>
      <c r="V76" s="13">
        <v>1</v>
      </c>
      <c r="W76" s="13">
        <v>0.15</v>
      </c>
      <c r="X76" s="13">
        <v>1</v>
      </c>
      <c r="Y76" s="13">
        <v>1</v>
      </c>
      <c r="Z76" s="13">
        <v>0</v>
      </c>
      <c r="AA76" s="13">
        <v>1</v>
      </c>
      <c r="AB76" s="13">
        <v>3</v>
      </c>
      <c r="AC76" s="13">
        <v>1.89</v>
      </c>
      <c r="AD76" s="13">
        <v>0</v>
      </c>
      <c r="AE76" s="13">
        <v>0.1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3.94</v>
      </c>
      <c r="AL76" s="13">
        <v>3.14</v>
      </c>
      <c r="AM76" s="13">
        <v>4.2</v>
      </c>
      <c r="AN76" s="13">
        <v>4.2</v>
      </c>
      <c r="AO76" s="13">
        <v>0.39</v>
      </c>
      <c r="AP76" s="13">
        <v>45</v>
      </c>
      <c r="AQ76" s="13">
        <v>45</v>
      </c>
      <c r="AR76" s="13">
        <v>0.01</v>
      </c>
      <c r="AS76" s="13">
        <v>15</v>
      </c>
      <c r="AT76" s="13">
        <v>15</v>
      </c>
      <c r="AU76" s="13">
        <v>3.64</v>
      </c>
      <c r="AV76" s="13">
        <v>6.3</v>
      </c>
      <c r="AW76" s="13">
        <v>6.3</v>
      </c>
      <c r="AX76" s="13">
        <v>0.14000000000000001</v>
      </c>
      <c r="AY76" s="13">
        <v>6</v>
      </c>
      <c r="AZ76" s="13">
        <v>6</v>
      </c>
      <c r="BA76" s="13">
        <v>0.72</v>
      </c>
      <c r="BB76" s="13">
        <v>4</v>
      </c>
      <c r="BC76" s="13">
        <v>4</v>
      </c>
      <c r="BD76" s="13">
        <v>0</v>
      </c>
      <c r="BE76" s="13">
        <v>4</v>
      </c>
      <c r="BF76" s="13">
        <v>10</v>
      </c>
      <c r="BG76" s="13">
        <v>7.15</v>
      </c>
      <c r="BH76" s="13">
        <v>0</v>
      </c>
      <c r="BI76" s="13">
        <v>1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1.74</v>
      </c>
      <c r="BP76" s="13">
        <v>1.2</v>
      </c>
      <c r="BQ76" s="13">
        <v>1.6</v>
      </c>
      <c r="BR76" s="13">
        <v>1.6</v>
      </c>
      <c r="BS76" s="13">
        <v>0.15</v>
      </c>
      <c r="BT76" s="13">
        <v>18</v>
      </c>
      <c r="BU76" s="13">
        <v>18</v>
      </c>
      <c r="BV76" s="13">
        <v>0</v>
      </c>
      <c r="BW76" s="13">
        <v>10</v>
      </c>
      <c r="BX76" s="13">
        <v>10</v>
      </c>
      <c r="BY76" s="13">
        <v>1.39</v>
      </c>
      <c r="BZ76" s="13">
        <v>2.4</v>
      </c>
      <c r="CA76" s="13">
        <v>2.4</v>
      </c>
      <c r="CB76" s="13">
        <v>0.05</v>
      </c>
      <c r="CC76" s="13">
        <v>2.4</v>
      </c>
      <c r="CD76" s="13">
        <v>2.4</v>
      </c>
      <c r="CE76" s="13">
        <v>0.27</v>
      </c>
      <c r="CF76" s="13">
        <v>2</v>
      </c>
      <c r="CG76" s="13">
        <v>2</v>
      </c>
      <c r="CH76" s="13">
        <v>0</v>
      </c>
      <c r="CI76" s="13">
        <v>1.5</v>
      </c>
      <c r="CJ76" s="13">
        <v>4</v>
      </c>
      <c r="CK76" s="13">
        <v>2.83</v>
      </c>
      <c r="CL76" s="13">
        <v>0</v>
      </c>
      <c r="CM76" s="13">
        <v>1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0.1</v>
      </c>
      <c r="CT76" s="13">
        <v>0.08</v>
      </c>
      <c r="CU76" s="13">
        <v>0.1</v>
      </c>
      <c r="CV76" s="13">
        <v>0.1</v>
      </c>
      <c r="CW76" s="13">
        <v>0.01</v>
      </c>
      <c r="CX76" s="13">
        <v>1</v>
      </c>
      <c r="CY76" s="13">
        <v>1</v>
      </c>
      <c r="CZ76" s="13">
        <v>0</v>
      </c>
      <c r="DA76" s="13">
        <v>0</v>
      </c>
      <c r="DB76" s="13">
        <v>1</v>
      </c>
      <c r="DC76" s="13">
        <v>0.09</v>
      </c>
      <c r="DD76" s="13">
        <v>0.15</v>
      </c>
      <c r="DE76" s="13">
        <v>0.15</v>
      </c>
      <c r="DF76" s="13">
        <v>0</v>
      </c>
      <c r="DG76" s="13">
        <v>1</v>
      </c>
      <c r="DH76" s="13">
        <v>1</v>
      </c>
      <c r="DI76" s="13">
        <v>0.02</v>
      </c>
      <c r="DJ76" s="13">
        <v>1</v>
      </c>
      <c r="DK76" s="13">
        <v>1</v>
      </c>
      <c r="DL76" s="13">
        <v>0</v>
      </c>
      <c r="DM76" s="13">
        <v>0.4</v>
      </c>
      <c r="DN76" s="13">
        <v>1</v>
      </c>
      <c r="DO76" s="13">
        <v>0.75</v>
      </c>
      <c r="DP76" s="13">
        <v>0</v>
      </c>
      <c r="DQ76" s="13">
        <v>1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1</v>
      </c>
      <c r="DX76" s="13">
        <v>0.75</v>
      </c>
      <c r="DY76" s="13">
        <v>1</v>
      </c>
      <c r="DZ76" s="13">
        <v>1</v>
      </c>
      <c r="EA76" s="13">
        <v>0.1</v>
      </c>
      <c r="EB76" s="13">
        <v>11</v>
      </c>
      <c r="EC76" s="13">
        <v>11</v>
      </c>
      <c r="ED76" s="13">
        <v>0</v>
      </c>
      <c r="EE76" s="13">
        <v>5</v>
      </c>
      <c r="EF76" s="13">
        <v>5</v>
      </c>
      <c r="EG76" s="13">
        <v>0</v>
      </c>
      <c r="EH76" s="13">
        <v>1.5</v>
      </c>
      <c r="EI76" s="13">
        <v>1.5</v>
      </c>
      <c r="EJ76" s="13">
        <v>0.03</v>
      </c>
      <c r="EK76" s="13">
        <v>2</v>
      </c>
      <c r="EL76" s="13">
        <v>2</v>
      </c>
      <c r="EM76" s="13">
        <v>0.18</v>
      </c>
      <c r="EN76" s="13">
        <v>1</v>
      </c>
      <c r="EO76" s="13">
        <v>1</v>
      </c>
      <c r="EP76" s="13">
        <v>0</v>
      </c>
      <c r="EQ76" s="13">
        <v>0.8</v>
      </c>
      <c r="ER76" s="13">
        <v>0.8</v>
      </c>
      <c r="ES76" s="13">
        <v>1.5</v>
      </c>
      <c r="ET76" s="13">
        <v>0</v>
      </c>
      <c r="EU76" s="13">
        <v>1</v>
      </c>
      <c r="EV76" s="13">
        <v>0</v>
      </c>
      <c r="EW76" s="13">
        <v>17.89</v>
      </c>
      <c r="EX76" s="13">
        <v>17.89</v>
      </c>
      <c r="EY76" s="13">
        <v>44.48</v>
      </c>
      <c r="EZ76" s="13">
        <v>0</v>
      </c>
      <c r="FA76" s="13">
        <v>2</v>
      </c>
      <c r="FB76" s="13">
        <v>1.64</v>
      </c>
      <c r="FC76" s="13">
        <v>2.2000000000000002</v>
      </c>
      <c r="FD76" s="13">
        <v>2.2000000000000002</v>
      </c>
      <c r="FE76" s="13">
        <v>0.21</v>
      </c>
      <c r="FF76" s="13">
        <v>25</v>
      </c>
      <c r="FG76" s="13">
        <v>25</v>
      </c>
      <c r="FH76" s="13">
        <v>0.02</v>
      </c>
      <c r="FI76" s="13">
        <v>10</v>
      </c>
      <c r="FJ76" s="13">
        <v>10</v>
      </c>
      <c r="FK76" s="13">
        <v>1.93</v>
      </c>
      <c r="FL76" s="13">
        <v>3.3</v>
      </c>
      <c r="FM76" s="13">
        <v>3.3</v>
      </c>
      <c r="FN76" s="13">
        <v>0.09</v>
      </c>
      <c r="FO76" s="13">
        <v>3</v>
      </c>
      <c r="FP76" s="13">
        <v>3</v>
      </c>
      <c r="FQ76" s="13">
        <v>0.39</v>
      </c>
      <c r="FR76" s="13">
        <v>3</v>
      </c>
      <c r="FS76" s="13">
        <v>3</v>
      </c>
      <c r="FT76" s="13">
        <v>0.08</v>
      </c>
      <c r="FU76" s="13">
        <v>2.5</v>
      </c>
      <c r="FV76" s="13">
        <v>20</v>
      </c>
      <c r="FW76" s="13">
        <v>15</v>
      </c>
      <c r="FX76" s="13">
        <v>45</v>
      </c>
      <c r="FY76" s="13">
        <v>45</v>
      </c>
      <c r="FZ76" s="13">
        <v>40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f t="shared" ref="HE76:HN78" si="1265">C76+BK76+AG76+CO76+DS76+EW76+GA76</f>
        <v>17.89</v>
      </c>
      <c r="HF76" s="13">
        <f t="shared" si="1265"/>
        <v>17.89</v>
      </c>
      <c r="HG76" s="13">
        <f t="shared" si="1265"/>
        <v>44.48</v>
      </c>
      <c r="HH76" s="13">
        <f t="shared" si="1265"/>
        <v>0</v>
      </c>
      <c r="HI76" s="13">
        <f t="shared" si="1265"/>
        <v>9.7799999999999994</v>
      </c>
      <c r="HJ76" s="13">
        <f t="shared" si="1265"/>
        <v>7.4799999999999995</v>
      </c>
      <c r="HK76" s="13">
        <f t="shared" si="1265"/>
        <v>10</v>
      </c>
      <c r="HL76" s="13">
        <f t="shared" si="1265"/>
        <v>10</v>
      </c>
      <c r="HM76" s="13">
        <f t="shared" si="1265"/>
        <v>0.95</v>
      </c>
      <c r="HN76" s="13">
        <f t="shared" si="1265"/>
        <v>110</v>
      </c>
      <c r="HO76" s="13">
        <f t="shared" ref="HO76:HX78" si="1266">M76+BU76+AQ76+CY76+EC76+FG76+GK76</f>
        <v>110</v>
      </c>
      <c r="HP76" s="13">
        <f t="shared" si="1266"/>
        <v>0.03</v>
      </c>
      <c r="HQ76" s="13">
        <f t="shared" si="1266"/>
        <v>45</v>
      </c>
      <c r="HR76" s="13">
        <f t="shared" si="1266"/>
        <v>46</v>
      </c>
      <c r="HS76" s="13">
        <f t="shared" si="1266"/>
        <v>7.82</v>
      </c>
      <c r="HT76" s="13">
        <f t="shared" si="1266"/>
        <v>15</v>
      </c>
      <c r="HU76" s="13">
        <f t="shared" si="1266"/>
        <v>15</v>
      </c>
      <c r="HV76" s="13">
        <f t="shared" si="1266"/>
        <v>0.33</v>
      </c>
      <c r="HW76" s="13">
        <f t="shared" si="1266"/>
        <v>15.4</v>
      </c>
      <c r="HX76" s="13">
        <f t="shared" si="1266"/>
        <v>15.4</v>
      </c>
      <c r="HY76" s="13">
        <f t="shared" ref="HY76:IA78" si="1267">W76+CE76+BA76+DI76+EM76+FQ76+GU76</f>
        <v>1.73</v>
      </c>
      <c r="HZ76" s="13">
        <f t="shared" si="1267"/>
        <v>12</v>
      </c>
      <c r="IA76" s="13">
        <f t="shared" si="1267"/>
        <v>12</v>
      </c>
      <c r="IB76" s="13">
        <f t="shared" ref="IB76:IH78" si="1268">Z76+BD76+CH76+DL76+EP76+FT76+GX76</f>
        <v>0.08</v>
      </c>
      <c r="IC76" s="13">
        <f t="shared" si="1268"/>
        <v>10.199999999999999</v>
      </c>
      <c r="ID76" s="13">
        <f t="shared" si="1268"/>
        <v>38.799999999999997</v>
      </c>
      <c r="IE76" s="13">
        <f t="shared" si="1268"/>
        <v>29.12</v>
      </c>
      <c r="IF76" s="13">
        <f t="shared" si="1268"/>
        <v>45</v>
      </c>
      <c r="IG76" s="13">
        <f t="shared" si="1268"/>
        <v>49.1</v>
      </c>
      <c r="IH76" s="13">
        <v>3.78</v>
      </c>
      <c r="II76" s="13">
        <f>AF76+BJ76+CN76+DR76+EV76+FZ76+HD76</f>
        <v>40</v>
      </c>
      <c r="IJ76" s="54"/>
    </row>
    <row r="77" spans="1:244" x14ac:dyDescent="0.25">
      <c r="A77" s="5">
        <v>4306</v>
      </c>
      <c r="B77" s="9" t="s">
        <v>41</v>
      </c>
      <c r="C77" s="13">
        <v>0</v>
      </c>
      <c r="D77" s="13">
        <v>0</v>
      </c>
      <c r="E77" s="13">
        <v>0</v>
      </c>
      <c r="F77" s="13">
        <v>2</v>
      </c>
      <c r="G77" s="13">
        <v>2</v>
      </c>
      <c r="H77" s="13">
        <v>0</v>
      </c>
      <c r="I77" s="13">
        <v>0</v>
      </c>
      <c r="J77" s="13">
        <v>0.05</v>
      </c>
      <c r="K77" s="13">
        <v>7</v>
      </c>
      <c r="L77" s="13">
        <v>0</v>
      </c>
      <c r="M77" s="13">
        <v>0.08</v>
      </c>
      <c r="N77" s="13">
        <v>0.12</v>
      </c>
      <c r="O77" s="13">
        <v>0</v>
      </c>
      <c r="P77" s="13">
        <v>0</v>
      </c>
      <c r="Q77" s="13">
        <v>0</v>
      </c>
      <c r="R77" s="13">
        <v>0</v>
      </c>
      <c r="S77" s="13">
        <v>0.5</v>
      </c>
      <c r="T77" s="13">
        <v>0.03</v>
      </c>
      <c r="U77" s="13">
        <v>0</v>
      </c>
      <c r="V77" s="13">
        <v>0.5</v>
      </c>
      <c r="W77" s="13">
        <v>0.15</v>
      </c>
      <c r="X77" s="13">
        <v>0</v>
      </c>
      <c r="Y77" s="13">
        <v>0</v>
      </c>
      <c r="Z77" s="13">
        <v>0</v>
      </c>
      <c r="AA77" s="13">
        <v>0</v>
      </c>
      <c r="AB77" s="13">
        <v>1</v>
      </c>
      <c r="AC77" s="13">
        <v>3.54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9</v>
      </c>
      <c r="AK77" s="13">
        <v>9</v>
      </c>
      <c r="AL77" s="13">
        <v>0</v>
      </c>
      <c r="AM77" s="13">
        <v>0</v>
      </c>
      <c r="AN77" s="13">
        <v>0.5</v>
      </c>
      <c r="AO77" s="13">
        <v>32.64</v>
      </c>
      <c r="AP77" s="13">
        <v>0</v>
      </c>
      <c r="AQ77" s="13">
        <v>0.41</v>
      </c>
      <c r="AR77" s="13">
        <v>0.6</v>
      </c>
      <c r="AS77" s="13">
        <v>0</v>
      </c>
      <c r="AT77" s="13">
        <v>0</v>
      </c>
      <c r="AU77" s="13">
        <v>0</v>
      </c>
      <c r="AV77" s="13">
        <v>0</v>
      </c>
      <c r="AW77" s="13">
        <v>0.3</v>
      </c>
      <c r="AX77" s="13">
        <v>0.12</v>
      </c>
      <c r="AY77" s="13">
        <v>0</v>
      </c>
      <c r="AZ77" s="13">
        <v>1</v>
      </c>
      <c r="BA77" s="13">
        <v>0.71</v>
      </c>
      <c r="BB77" s="13">
        <v>0</v>
      </c>
      <c r="BC77" s="13">
        <v>0</v>
      </c>
      <c r="BD77" s="13">
        <v>0</v>
      </c>
      <c r="BE77" s="13">
        <v>0</v>
      </c>
      <c r="BF77" s="13">
        <v>14</v>
      </c>
      <c r="BG77" s="13">
        <v>13.44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3</v>
      </c>
      <c r="BO77" s="13">
        <v>3</v>
      </c>
      <c r="BP77" s="13">
        <v>0</v>
      </c>
      <c r="BQ77" s="13">
        <v>0</v>
      </c>
      <c r="BR77" s="13">
        <v>0.15</v>
      </c>
      <c r="BS77" s="13">
        <v>12.43</v>
      </c>
      <c r="BT77" s="13">
        <v>0</v>
      </c>
      <c r="BU77" s="13">
        <v>0.16</v>
      </c>
      <c r="BV77" s="13">
        <v>0.23</v>
      </c>
      <c r="BW77" s="13">
        <v>0</v>
      </c>
      <c r="BX77" s="13">
        <v>0</v>
      </c>
      <c r="BY77" s="13">
        <v>0</v>
      </c>
      <c r="BZ77" s="13">
        <v>0</v>
      </c>
      <c r="CA77" s="13">
        <v>0.1</v>
      </c>
      <c r="CB77" s="13">
        <v>0.05</v>
      </c>
      <c r="CC77" s="13">
        <v>0</v>
      </c>
      <c r="CD77" s="13">
        <v>1</v>
      </c>
      <c r="CE77" s="13">
        <v>0.27</v>
      </c>
      <c r="CF77" s="13">
        <v>0</v>
      </c>
      <c r="CG77" s="13">
        <v>0</v>
      </c>
      <c r="CH77" s="13">
        <v>0</v>
      </c>
      <c r="CI77" s="13">
        <v>0</v>
      </c>
      <c r="CJ77" s="13">
        <v>12</v>
      </c>
      <c r="CK77" s="13">
        <v>5.31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0.77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1</v>
      </c>
      <c r="DI77" s="13">
        <v>0.02</v>
      </c>
      <c r="DJ77" s="13">
        <v>0</v>
      </c>
      <c r="DK77" s="13">
        <v>0</v>
      </c>
      <c r="DL77" s="13">
        <v>0</v>
      </c>
      <c r="DM77" s="13">
        <v>0</v>
      </c>
      <c r="DN77" s="13">
        <v>4</v>
      </c>
      <c r="DO77" s="13">
        <v>1.41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2</v>
      </c>
      <c r="DW77" s="13">
        <v>2</v>
      </c>
      <c r="DX77" s="13">
        <v>0</v>
      </c>
      <c r="DY77" s="13">
        <v>0</v>
      </c>
      <c r="DZ77" s="13">
        <v>1</v>
      </c>
      <c r="EA77" s="13">
        <v>7.78</v>
      </c>
      <c r="EB77" s="13">
        <v>0</v>
      </c>
      <c r="EC77" s="13">
        <v>0.09</v>
      </c>
      <c r="ED77" s="13">
        <v>0.14000000000000001</v>
      </c>
      <c r="EE77" s="13">
        <v>0</v>
      </c>
      <c r="EF77" s="13">
        <v>0</v>
      </c>
      <c r="EG77" s="13">
        <v>0.86</v>
      </c>
      <c r="EH77" s="13">
        <v>0</v>
      </c>
      <c r="EI77" s="13">
        <v>0.1</v>
      </c>
      <c r="EJ77" s="13">
        <v>0.03</v>
      </c>
      <c r="EK77" s="13">
        <v>0</v>
      </c>
      <c r="EL77" s="13">
        <v>1</v>
      </c>
      <c r="EM77" s="13">
        <v>0.17</v>
      </c>
      <c r="EN77" s="13">
        <v>0</v>
      </c>
      <c r="EO77" s="13">
        <v>0</v>
      </c>
      <c r="EP77" s="13">
        <v>0</v>
      </c>
      <c r="EQ77" s="13">
        <v>0</v>
      </c>
      <c r="ER77" s="13">
        <v>4</v>
      </c>
      <c r="ES77" s="13">
        <v>2.83</v>
      </c>
      <c r="ET77" s="13">
        <v>0</v>
      </c>
      <c r="EU77" s="13">
        <v>0</v>
      </c>
      <c r="EV77" s="13">
        <v>0</v>
      </c>
      <c r="EW77" s="13">
        <v>39.409999999999997</v>
      </c>
      <c r="EX77" s="13">
        <v>39.409999999999997</v>
      </c>
      <c r="EY77" s="13">
        <v>10.81</v>
      </c>
      <c r="EZ77" s="13">
        <v>5</v>
      </c>
      <c r="FA77" s="13">
        <v>5</v>
      </c>
      <c r="FB77" s="13">
        <v>0</v>
      </c>
      <c r="FC77" s="13">
        <v>0</v>
      </c>
      <c r="FD77" s="13">
        <v>0.2</v>
      </c>
      <c r="FE77" s="13">
        <v>17.100000000000001</v>
      </c>
      <c r="FF77" s="13">
        <v>0</v>
      </c>
      <c r="FG77" s="13">
        <v>0.21</v>
      </c>
      <c r="FH77" s="13">
        <v>0.32</v>
      </c>
      <c r="FI77" s="13">
        <v>0</v>
      </c>
      <c r="FJ77" s="13">
        <v>0</v>
      </c>
      <c r="FK77" s="13">
        <v>0</v>
      </c>
      <c r="FL77" s="13">
        <v>0</v>
      </c>
      <c r="FM77" s="13">
        <v>0.2</v>
      </c>
      <c r="FN77" s="13">
        <v>0.06</v>
      </c>
      <c r="FO77" s="13">
        <v>0</v>
      </c>
      <c r="FP77" s="13">
        <v>1</v>
      </c>
      <c r="FQ77" s="13">
        <v>0.37</v>
      </c>
      <c r="FR77" s="13">
        <v>0</v>
      </c>
      <c r="FS77" s="13">
        <v>0</v>
      </c>
      <c r="FT77" s="13">
        <v>0</v>
      </c>
      <c r="FU77" s="13">
        <v>0</v>
      </c>
      <c r="FV77" s="13">
        <v>10</v>
      </c>
      <c r="FW77" s="13">
        <v>8.85</v>
      </c>
      <c r="FX77" s="13">
        <v>0</v>
      </c>
      <c r="FY77" s="13">
        <v>0</v>
      </c>
      <c r="FZ77" s="13">
        <v>10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f t="shared" si="1265"/>
        <v>39.409999999999997</v>
      </c>
      <c r="HF77" s="13">
        <f t="shared" si="1265"/>
        <v>39.409999999999997</v>
      </c>
      <c r="HG77" s="13">
        <f t="shared" si="1265"/>
        <v>10.81</v>
      </c>
      <c r="HH77" s="13">
        <f t="shared" si="1265"/>
        <v>21</v>
      </c>
      <c r="HI77" s="13">
        <f t="shared" si="1265"/>
        <v>21</v>
      </c>
      <c r="HJ77" s="13">
        <f t="shared" si="1265"/>
        <v>0</v>
      </c>
      <c r="HK77" s="13">
        <f t="shared" si="1265"/>
        <v>0</v>
      </c>
      <c r="HL77" s="13">
        <f t="shared" si="1265"/>
        <v>1.9</v>
      </c>
      <c r="HM77" s="13">
        <f t="shared" si="1265"/>
        <v>77.72</v>
      </c>
      <c r="HN77" s="13">
        <f t="shared" si="1265"/>
        <v>0</v>
      </c>
      <c r="HO77" s="13">
        <f t="shared" si="1266"/>
        <v>0.94999999999999984</v>
      </c>
      <c r="HP77" s="13">
        <f t="shared" si="1266"/>
        <v>1.41</v>
      </c>
      <c r="HQ77" s="13">
        <f t="shared" si="1266"/>
        <v>0</v>
      </c>
      <c r="HR77" s="13">
        <f t="shared" si="1266"/>
        <v>0</v>
      </c>
      <c r="HS77" s="13">
        <f t="shared" si="1266"/>
        <v>0.86</v>
      </c>
      <c r="HT77" s="13">
        <f t="shared" si="1266"/>
        <v>0</v>
      </c>
      <c r="HU77" s="13">
        <f t="shared" si="1266"/>
        <v>1.2</v>
      </c>
      <c r="HV77" s="13">
        <f t="shared" si="1266"/>
        <v>0.29000000000000004</v>
      </c>
      <c r="HW77" s="13">
        <f t="shared" si="1266"/>
        <v>0</v>
      </c>
      <c r="HX77" s="13">
        <f t="shared" si="1266"/>
        <v>5.5</v>
      </c>
      <c r="HY77" s="13">
        <f t="shared" si="1267"/>
        <v>1.69</v>
      </c>
      <c r="HZ77" s="13">
        <f t="shared" si="1267"/>
        <v>0</v>
      </c>
      <c r="IA77" s="13">
        <f t="shared" si="1267"/>
        <v>0</v>
      </c>
      <c r="IB77" s="13">
        <f t="shared" si="1268"/>
        <v>0</v>
      </c>
      <c r="IC77" s="13">
        <f t="shared" si="1268"/>
        <v>0</v>
      </c>
      <c r="ID77" s="13">
        <f t="shared" si="1268"/>
        <v>45</v>
      </c>
      <c r="IE77" s="13">
        <f t="shared" si="1268"/>
        <v>35.380000000000003</v>
      </c>
      <c r="IF77" s="13">
        <f t="shared" si="1268"/>
        <v>0</v>
      </c>
      <c r="IG77" s="13">
        <f t="shared" si="1268"/>
        <v>0</v>
      </c>
      <c r="IH77" s="13">
        <v>0</v>
      </c>
      <c r="II77" s="13">
        <f>AF77+BJ77+CN77+DR77+EV77+FZ77+HD77</f>
        <v>10</v>
      </c>
      <c r="IJ77" s="54"/>
    </row>
    <row r="78" spans="1:244" x14ac:dyDescent="0.25">
      <c r="A78" s="5">
        <v>4399</v>
      </c>
      <c r="B78" s="9" t="s">
        <v>42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283.61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f t="shared" si="1265"/>
        <v>0</v>
      </c>
      <c r="HF78" s="13">
        <f t="shared" si="1265"/>
        <v>0</v>
      </c>
      <c r="HG78" s="13">
        <f t="shared" si="1265"/>
        <v>283.61</v>
      </c>
      <c r="HH78" s="13">
        <f t="shared" si="1265"/>
        <v>0</v>
      </c>
      <c r="HI78" s="13">
        <f t="shared" si="1265"/>
        <v>0</v>
      </c>
      <c r="HJ78" s="13">
        <f t="shared" si="1265"/>
        <v>0</v>
      </c>
      <c r="HK78" s="13">
        <f t="shared" si="1265"/>
        <v>0</v>
      </c>
      <c r="HL78" s="13">
        <f t="shared" si="1265"/>
        <v>0</v>
      </c>
      <c r="HM78" s="13">
        <f t="shared" si="1265"/>
        <v>0</v>
      </c>
      <c r="HN78" s="13">
        <f t="shared" si="1265"/>
        <v>0</v>
      </c>
      <c r="HO78" s="13">
        <f t="shared" si="1266"/>
        <v>0</v>
      </c>
      <c r="HP78" s="13">
        <f t="shared" si="1266"/>
        <v>0</v>
      </c>
      <c r="HQ78" s="13">
        <f t="shared" si="1266"/>
        <v>0</v>
      </c>
      <c r="HR78" s="13">
        <f t="shared" si="1266"/>
        <v>0</v>
      </c>
      <c r="HS78" s="13">
        <f t="shared" si="1266"/>
        <v>0</v>
      </c>
      <c r="HT78" s="13">
        <f t="shared" si="1266"/>
        <v>0</v>
      </c>
      <c r="HU78" s="13">
        <f t="shared" si="1266"/>
        <v>0</v>
      </c>
      <c r="HV78" s="13">
        <f t="shared" si="1266"/>
        <v>0</v>
      </c>
      <c r="HW78" s="13">
        <f t="shared" si="1266"/>
        <v>0</v>
      </c>
      <c r="HX78" s="13">
        <f t="shared" si="1266"/>
        <v>0</v>
      </c>
      <c r="HY78" s="13">
        <f t="shared" si="1267"/>
        <v>0</v>
      </c>
      <c r="HZ78" s="13">
        <f t="shared" si="1267"/>
        <v>0</v>
      </c>
      <c r="IA78" s="13">
        <f t="shared" si="1267"/>
        <v>0</v>
      </c>
      <c r="IB78" s="13">
        <f t="shared" si="1268"/>
        <v>0</v>
      </c>
      <c r="IC78" s="13">
        <f t="shared" si="1268"/>
        <v>0</v>
      </c>
      <c r="ID78" s="13">
        <f t="shared" si="1268"/>
        <v>0</v>
      </c>
      <c r="IE78" s="13">
        <f t="shared" si="1268"/>
        <v>0</v>
      </c>
      <c r="IF78" s="13">
        <f t="shared" si="1268"/>
        <v>0</v>
      </c>
      <c r="IG78" s="13">
        <f t="shared" si="1268"/>
        <v>0</v>
      </c>
      <c r="IH78" s="13">
        <v>0.02</v>
      </c>
      <c r="II78" s="13">
        <f>AF78+BJ78+CN78+DR78+EV78+FZ78+HD78</f>
        <v>0</v>
      </c>
      <c r="IJ78" s="54"/>
    </row>
    <row r="79" spans="1:244" ht="15" customHeight="1" x14ac:dyDescent="0.25">
      <c r="A79" s="5">
        <v>44</v>
      </c>
      <c r="B79" s="8" t="s">
        <v>94</v>
      </c>
      <c r="C79" s="12">
        <f t="shared" ref="C79:D79" si="1269">SUM(C80:C84)</f>
        <v>13500</v>
      </c>
      <c r="D79" s="12">
        <f t="shared" si="1269"/>
        <v>19000</v>
      </c>
      <c r="E79" s="12">
        <f t="shared" ref="E79:FB79" si="1270">SUM(E80:E84)</f>
        <v>15626.71</v>
      </c>
      <c r="F79" s="12">
        <f t="shared" si="1270"/>
        <v>90600</v>
      </c>
      <c r="G79" s="12">
        <f t="shared" ref="G79" si="1271">SUM(G80:G84)</f>
        <v>91103.34</v>
      </c>
      <c r="H79" s="12">
        <f t="shared" si="1270"/>
        <v>86490.28</v>
      </c>
      <c r="I79" s="12">
        <f t="shared" si="1270"/>
        <v>90244.64</v>
      </c>
      <c r="J79" s="12">
        <f t="shared" ref="J79" si="1272">SUM(J80:J84)</f>
        <v>90244.64</v>
      </c>
      <c r="K79" s="12">
        <f t="shared" si="1270"/>
        <v>86475.459999999992</v>
      </c>
      <c r="L79" s="12">
        <f t="shared" ref="L79:M79" si="1273">SUM(L80:L84)</f>
        <v>87632</v>
      </c>
      <c r="M79" s="12">
        <f t="shared" si="1273"/>
        <v>87632</v>
      </c>
      <c r="N79" s="12">
        <f>SUM(N80:N84)</f>
        <v>81763.56</v>
      </c>
      <c r="O79" s="12">
        <f t="shared" ref="O79" si="1274">SUM(O80:O84)</f>
        <v>84529</v>
      </c>
      <c r="P79" s="12">
        <f t="shared" ref="P79:S79" si="1275">SUM(P80:P84)</f>
        <v>84529</v>
      </c>
      <c r="Q79" s="12">
        <f>SUM(Q80:Q84)</f>
        <v>84947.87</v>
      </c>
      <c r="R79" s="12">
        <f t="shared" ref="R79" si="1276">SUM(R80:R84)</f>
        <v>84464.78</v>
      </c>
      <c r="S79" s="12">
        <f t="shared" si="1275"/>
        <v>84464.78</v>
      </c>
      <c r="T79" s="12">
        <f>SUM(T80:T84)</f>
        <v>89723.360000000015</v>
      </c>
      <c r="U79" s="12">
        <f t="shared" ref="U79" si="1277">SUM(U80:U84)</f>
        <v>85876</v>
      </c>
      <c r="V79" s="12">
        <f t="shared" ref="V79:Y79" si="1278">SUM(V80:V84)</f>
        <v>99984.39</v>
      </c>
      <c r="W79" s="12">
        <f t="shared" si="1278"/>
        <v>90897.83</v>
      </c>
      <c r="X79" s="12">
        <f t="shared" ref="X79" si="1279">SUM(X80:X84)</f>
        <v>101463</v>
      </c>
      <c r="Y79" s="12">
        <f t="shared" si="1278"/>
        <v>101463</v>
      </c>
      <c r="Z79" s="12">
        <f t="shared" ref="Z79:AD79" si="1280">SUM(Z80:Z84)</f>
        <v>82072.3</v>
      </c>
      <c r="AA79" s="12">
        <f t="shared" si="1280"/>
        <v>101000</v>
      </c>
      <c r="AB79" s="12">
        <f t="shared" ref="AB79:AF79" si="1281">SUM(AB80:AB84)</f>
        <v>101000</v>
      </c>
      <c r="AC79" s="12">
        <f t="shared" si="1280"/>
        <v>98416.14</v>
      </c>
      <c r="AD79" s="12">
        <f t="shared" si="1280"/>
        <v>111340</v>
      </c>
      <c r="AE79" s="12">
        <f t="shared" si="1281"/>
        <v>111340</v>
      </c>
      <c r="AF79" s="12">
        <f t="shared" si="1281"/>
        <v>27525</v>
      </c>
      <c r="AG79" s="12">
        <f>SUM(AG80:AG84)</f>
        <v>102600</v>
      </c>
      <c r="AH79" s="12">
        <f t="shared" ref="AH79:AL79" si="1282">SUM(AH80:AH84)</f>
        <v>144400</v>
      </c>
      <c r="AI79" s="12">
        <f t="shared" si="1282"/>
        <v>118762.76</v>
      </c>
      <c r="AJ79" s="12">
        <f t="shared" ref="AJ79" si="1283">SUM(AJ80:AJ84)</f>
        <v>423362</v>
      </c>
      <c r="AK79" s="12">
        <f t="shared" si="1282"/>
        <v>423377.6</v>
      </c>
      <c r="AL79" s="12">
        <f t="shared" si="1282"/>
        <v>404088.5</v>
      </c>
      <c r="AM79" s="12">
        <f>SUM(AM80:AM84)</f>
        <v>421141.64</v>
      </c>
      <c r="AN79" s="12">
        <f>SUM(AN80:AN84)</f>
        <v>421141.64</v>
      </c>
      <c r="AO79" s="12">
        <f>SUM(AO80:AO84)</f>
        <v>403552.13</v>
      </c>
      <c r="AP79" s="12">
        <f t="shared" ref="AP79" si="1284">SUM(AP80:AP84)</f>
        <v>407747</v>
      </c>
      <c r="AQ79" s="12">
        <f>SUM(AQ80:AQ84)</f>
        <v>407747</v>
      </c>
      <c r="AR79" s="12">
        <f>SUM(AR80:AR84)</f>
        <v>381563.13999999996</v>
      </c>
      <c r="AS79" s="12">
        <f t="shared" ref="AS79" si="1285">SUM(AS80:AS84)</f>
        <v>394460</v>
      </c>
      <c r="AT79" s="12">
        <f t="shared" ref="AT79:AY79" si="1286">SUM(AT80:AT84)</f>
        <v>394460</v>
      </c>
      <c r="AU79" s="12">
        <f>SUM(AU80:AU84)</f>
        <v>396423.39</v>
      </c>
      <c r="AV79" s="12">
        <f t="shared" ref="AV79:AW79" si="1287">SUM(AV80:AV84)</f>
        <v>394168.99</v>
      </c>
      <c r="AW79" s="12">
        <f t="shared" si="1287"/>
        <v>394168.99</v>
      </c>
      <c r="AX79" s="12">
        <f t="shared" si="1286"/>
        <v>392935.69999999995</v>
      </c>
      <c r="AY79" s="12">
        <f t="shared" si="1286"/>
        <v>400752</v>
      </c>
      <c r="AZ79" s="12">
        <f>SUM(AZ80:AZ84)</f>
        <v>440796.14</v>
      </c>
      <c r="BA79" s="12">
        <f>SUM(BA80:BA84)</f>
        <v>424198.83</v>
      </c>
      <c r="BB79" s="12">
        <f t="shared" ref="BB79" si="1288">SUM(BB80:BB84)</f>
        <v>473400</v>
      </c>
      <c r="BC79" s="12">
        <f>SUM(BC80:BC84)</f>
        <v>473400</v>
      </c>
      <c r="BD79" s="12">
        <f t="shared" ref="BD79:BG79" si="1289">SUM(BD80:BD84)</f>
        <v>342642.52</v>
      </c>
      <c r="BE79" s="12">
        <f t="shared" ref="BE79" si="1290">SUM(BE80:BE84)</f>
        <v>378908</v>
      </c>
      <c r="BF79" s="12">
        <f t="shared" si="1289"/>
        <v>378908</v>
      </c>
      <c r="BG79" s="12">
        <f t="shared" si="1289"/>
        <v>373991.67000000004</v>
      </c>
      <c r="BH79" s="12">
        <f t="shared" ref="BH79:BJ79" si="1291">SUM(BH80:BH84)</f>
        <v>423092</v>
      </c>
      <c r="BI79" s="12">
        <f t="shared" si="1291"/>
        <v>423092</v>
      </c>
      <c r="BJ79" s="12">
        <f t="shared" si="1291"/>
        <v>125404</v>
      </c>
      <c r="BK79" s="12">
        <f>SUM(BK80:BK84)</f>
        <v>62100</v>
      </c>
      <c r="BL79" s="12">
        <f>SUM(BL80:BL84)</f>
        <v>87400</v>
      </c>
      <c r="BM79" s="12">
        <f>SUM(BM80:BM84)</f>
        <v>71882.7</v>
      </c>
      <c r="BN79" s="12">
        <f t="shared" ref="BN79" si="1292">SUM(BN80:BN84)</f>
        <v>161396</v>
      </c>
      <c r="BO79" s="12">
        <f>SUM(BO80:BO84)</f>
        <v>164401.94</v>
      </c>
      <c r="BP79" s="12">
        <f>SUM(BP80:BP84)</f>
        <v>154297.51999999999</v>
      </c>
      <c r="BQ79" s="12">
        <f>SUM(BQ80:BQ84)</f>
        <v>161228.91</v>
      </c>
      <c r="BR79" s="12">
        <f>SUM(BR80:BR84)</f>
        <v>161228.91</v>
      </c>
      <c r="BS79" s="12">
        <f>SUM(BS80:BS84)</f>
        <v>154028.18</v>
      </c>
      <c r="BT79" s="12">
        <f t="shared" ref="BT79" si="1293">SUM(BT80:BT84)</f>
        <v>156429</v>
      </c>
      <c r="BU79" s="12">
        <f>SUM(BU80:BU84)</f>
        <v>156429</v>
      </c>
      <c r="BV79" s="12">
        <f>SUM(BV80:BV84)</f>
        <v>145851.41</v>
      </c>
      <c r="BW79" s="12">
        <f t="shared" ref="BW79" si="1294">SUM(BW80:BW84)</f>
        <v>153376</v>
      </c>
      <c r="BX79" s="12">
        <f t="shared" ref="BX79:CC79" si="1295">SUM(BX80:BX84)</f>
        <v>153376</v>
      </c>
      <c r="BY79" s="12">
        <f>SUM(BY80:BY84)</f>
        <v>151165.48000000001</v>
      </c>
      <c r="BZ79" s="12">
        <f t="shared" ref="BZ79:CA79" si="1296">SUM(BZ80:BZ84)</f>
        <v>150506.60999999999</v>
      </c>
      <c r="CA79" s="12">
        <f t="shared" si="1296"/>
        <v>150506.60999999999</v>
      </c>
      <c r="CB79" s="12">
        <f t="shared" si="1295"/>
        <v>159802.16999999998</v>
      </c>
      <c r="CC79" s="12">
        <f t="shared" si="1295"/>
        <v>153162</v>
      </c>
      <c r="CD79" s="12">
        <f>SUM(CD80:CD84)</f>
        <v>178441.05</v>
      </c>
      <c r="CE79" s="12">
        <f>SUM(CE80:CE84)</f>
        <v>162395.28</v>
      </c>
      <c r="CF79" s="12">
        <f t="shared" ref="CF79" si="1297">SUM(CF80:CF84)</f>
        <v>181412</v>
      </c>
      <c r="CG79" s="12">
        <f>SUM(CG80:CG84)</f>
        <v>181412</v>
      </c>
      <c r="CH79" s="12">
        <f t="shared" ref="CH79:CL79" si="1298">SUM(CH80:CH84)</f>
        <v>111319.34</v>
      </c>
      <c r="CI79" s="12">
        <f t="shared" ref="CI79" si="1299">SUM(CI80:CI84)</f>
        <v>150974</v>
      </c>
      <c r="CJ79" s="12">
        <f t="shared" si="1298"/>
        <v>150974</v>
      </c>
      <c r="CK79" s="12">
        <f t="shared" si="1298"/>
        <v>147931.52000000002</v>
      </c>
      <c r="CL79" s="12">
        <f t="shared" si="1298"/>
        <v>167610</v>
      </c>
      <c r="CM79" s="12">
        <f t="shared" ref="CM79:CO79" si="1300">SUM(CM80:CM84)</f>
        <v>167610</v>
      </c>
      <c r="CN79" s="12">
        <f t="shared" si="1300"/>
        <v>40235</v>
      </c>
      <c r="CO79" s="12">
        <f t="shared" si="1300"/>
        <v>2700</v>
      </c>
      <c r="CP79" s="12">
        <f t="shared" ref="CP79:CT79" si="1301">SUM(CP80:CP84)</f>
        <v>3800</v>
      </c>
      <c r="CQ79" s="12">
        <f t="shared" si="1301"/>
        <v>22693.309999999998</v>
      </c>
      <c r="CR79" s="12">
        <f t="shared" ref="CR79" si="1302">SUM(CR80:CR84)</f>
        <v>35069</v>
      </c>
      <c r="CS79" s="12">
        <f t="shared" si="1301"/>
        <v>35069.369999999995</v>
      </c>
      <c r="CT79" s="12">
        <f t="shared" si="1301"/>
        <v>34022.83</v>
      </c>
      <c r="CU79" s="12">
        <f>SUM(CU80:CU84)</f>
        <v>39043.18</v>
      </c>
      <c r="CV79" s="12">
        <f>SUM(CV80:CV84)</f>
        <v>37803.18</v>
      </c>
      <c r="CW79" s="12">
        <f t="shared" ref="CW79:DW79" si="1303">SUM(CW80:CW84)</f>
        <v>37368.39</v>
      </c>
      <c r="CX79" s="12">
        <f t="shared" ref="CX79" si="1304">SUM(CX80:CX84)</f>
        <v>37465</v>
      </c>
      <c r="CY79" s="12">
        <f t="shared" si="1303"/>
        <v>37465</v>
      </c>
      <c r="CZ79" s="12">
        <f>SUM(CZ80:CZ84)</f>
        <v>36860.869999999995</v>
      </c>
      <c r="DA79" s="12">
        <f t="shared" ref="DA79" si="1305">SUM(DA80:DA84)</f>
        <v>37169</v>
      </c>
      <c r="DB79" s="12">
        <f t="shared" ref="DB79:DG79" si="1306">SUM(DB80:DB84)</f>
        <v>37169</v>
      </c>
      <c r="DC79" s="12">
        <f>SUM(DC80:DC84)</f>
        <v>37198.660000000003</v>
      </c>
      <c r="DD79" s="12">
        <f t="shared" ref="DD79:DE79" si="1307">SUM(DD80:DD84)</f>
        <v>37144.979999999996</v>
      </c>
      <c r="DE79" s="12">
        <f t="shared" si="1307"/>
        <v>37144.979999999996</v>
      </c>
      <c r="DF79" s="12">
        <f t="shared" si="1306"/>
        <v>63502.46</v>
      </c>
      <c r="DG79" s="12">
        <f t="shared" si="1306"/>
        <v>37301</v>
      </c>
      <c r="DH79" s="12">
        <f t="shared" ref="DH79:DP79" si="1308">SUM(DH80:DH84)</f>
        <v>62968.94</v>
      </c>
      <c r="DI79" s="12">
        <f t="shared" si="1308"/>
        <v>37859.78</v>
      </c>
      <c r="DJ79" s="12">
        <f t="shared" ref="DJ79" si="1309">SUM(DJ80:DJ84)</f>
        <v>39067</v>
      </c>
      <c r="DK79" s="12">
        <f t="shared" si="1308"/>
        <v>119067</v>
      </c>
      <c r="DL79" s="12">
        <f t="shared" si="1308"/>
        <v>136027.85</v>
      </c>
      <c r="DM79" s="12">
        <f t="shared" ref="DM79" si="1310">SUM(DM80:DM84)</f>
        <v>108860</v>
      </c>
      <c r="DN79" s="12">
        <f t="shared" si="1308"/>
        <v>114900</v>
      </c>
      <c r="DO79" s="12">
        <f t="shared" si="1308"/>
        <v>114014.62</v>
      </c>
      <c r="DP79" s="12">
        <f t="shared" si="1308"/>
        <v>119336</v>
      </c>
      <c r="DQ79" s="12">
        <f t="shared" ref="DQ79:DS79" si="1311">SUM(DQ80:DQ84)</f>
        <v>119336</v>
      </c>
      <c r="DR79" s="12">
        <f t="shared" si="1311"/>
        <v>90547</v>
      </c>
      <c r="DS79" s="12">
        <f t="shared" si="1311"/>
        <v>27000</v>
      </c>
      <c r="DT79" s="12">
        <f t="shared" si="1303"/>
        <v>38000</v>
      </c>
      <c r="DU79" s="12">
        <f t="shared" si="1303"/>
        <v>37130.649999999994</v>
      </c>
      <c r="DV79" s="12">
        <f t="shared" ref="DV79" si="1312">SUM(DV80:DV84)</f>
        <v>100979</v>
      </c>
      <c r="DW79" s="12">
        <f t="shared" si="1303"/>
        <v>101563.70999999999</v>
      </c>
      <c r="DX79" s="12">
        <f t="shared" si="1270"/>
        <v>96725.59</v>
      </c>
      <c r="DY79" s="12">
        <f>SUM(DY80:DY84)</f>
        <v>101035.82</v>
      </c>
      <c r="DZ79" s="12">
        <f>SUM(DZ80:DZ84)</f>
        <v>101035.82</v>
      </c>
      <c r="EA79" s="12">
        <f t="shared" ref="EA79:FA79" si="1313">SUM(EA80:EA84)</f>
        <v>97126.86</v>
      </c>
      <c r="EB79" s="12">
        <f t="shared" ref="EB79:EC79" si="1314">SUM(EB80:EB84)</f>
        <v>98740</v>
      </c>
      <c r="EC79" s="12">
        <f t="shared" si="1314"/>
        <v>98740</v>
      </c>
      <c r="ED79" s="12">
        <f>SUM(ED80:ED84)</f>
        <v>91267.08</v>
      </c>
      <c r="EE79" s="12">
        <f>SUM(EE80:EE84)</f>
        <v>95675</v>
      </c>
      <c r="EF79" s="12">
        <f>SUM(EF80:EF84)</f>
        <v>95675</v>
      </c>
      <c r="EG79" s="12">
        <f>SUM(EG80:EG84)</f>
        <v>95077.68</v>
      </c>
      <c r="EH79" s="12">
        <f t="shared" ref="EH79:EI79" si="1315">SUM(EH80:EH84)</f>
        <v>94875.21</v>
      </c>
      <c r="EI79" s="12">
        <f t="shared" si="1315"/>
        <v>94875.21</v>
      </c>
      <c r="EJ79" s="12">
        <f t="shared" ref="EJ79:EK79" si="1316">SUM(EJ80:EJ84)</f>
        <v>113960.14000000001</v>
      </c>
      <c r="EK79" s="12">
        <f t="shared" si="1316"/>
        <v>96277</v>
      </c>
      <c r="EL79" s="12">
        <f t="shared" ref="EL79:ET79" si="1317">SUM(EL80:EL84)</f>
        <v>125329.83</v>
      </c>
      <c r="EM79" s="12">
        <f t="shared" si="1317"/>
        <v>101384.09999999999</v>
      </c>
      <c r="EN79" s="12">
        <f t="shared" ref="EN79" si="1318">SUM(EN80:EN84)</f>
        <v>113570</v>
      </c>
      <c r="EO79" s="12">
        <f t="shared" si="1317"/>
        <v>113570</v>
      </c>
      <c r="EP79" s="12">
        <f t="shared" si="1317"/>
        <v>73168.03</v>
      </c>
      <c r="EQ79" s="12">
        <f t="shared" ref="EQ79" si="1319">SUM(EQ80:EQ84)</f>
        <v>81127</v>
      </c>
      <c r="ER79" s="12">
        <f t="shared" si="1317"/>
        <v>81127</v>
      </c>
      <c r="ES79" s="12">
        <f t="shared" si="1317"/>
        <v>79123.47</v>
      </c>
      <c r="ET79" s="12">
        <f t="shared" si="1317"/>
        <v>90272</v>
      </c>
      <c r="EU79" s="12">
        <f t="shared" ref="EU79:EW79" si="1320">SUM(EU80:EU84)</f>
        <v>90272</v>
      </c>
      <c r="EV79" s="12">
        <f t="shared" si="1320"/>
        <v>28686</v>
      </c>
      <c r="EW79" s="12">
        <f t="shared" si="1320"/>
        <v>142100</v>
      </c>
      <c r="EX79" s="12">
        <f t="shared" si="1313"/>
        <v>97400</v>
      </c>
      <c r="EY79" s="12">
        <f t="shared" si="1313"/>
        <v>74561.990000000005</v>
      </c>
      <c r="EZ79" s="12">
        <f t="shared" ref="EZ79" si="1321">SUM(EZ80:EZ84)</f>
        <v>310457</v>
      </c>
      <c r="FA79" s="12">
        <f t="shared" si="1313"/>
        <v>310465.18</v>
      </c>
      <c r="FB79" s="12">
        <f t="shared" si="1270"/>
        <v>296587.49</v>
      </c>
      <c r="FC79" s="12">
        <f>SUM(FC80:FC84)</f>
        <v>307729.8</v>
      </c>
      <c r="FD79" s="12">
        <f>SUM(FD80:FD84)</f>
        <v>307729.8</v>
      </c>
      <c r="FE79" s="12">
        <f t="shared" ref="FE79:GK79" si="1322">SUM(FE80:FE84)</f>
        <v>296588.05</v>
      </c>
      <c r="FF79" s="12">
        <f t="shared" ref="FF79" si="1323">SUM(FF80:FF84)</f>
        <v>296319</v>
      </c>
      <c r="FG79" s="12">
        <f t="shared" si="1322"/>
        <v>297319</v>
      </c>
      <c r="FH79" s="12">
        <f>SUM(FH80:FH84)</f>
        <v>286569.61</v>
      </c>
      <c r="FI79" s="12">
        <f t="shared" ref="FI79" si="1324">SUM(FI80:FI84)</f>
        <v>289811</v>
      </c>
      <c r="FJ79" s="12">
        <f t="shared" ref="FJ79:FO79" si="1325">SUM(FJ80:FJ84)</f>
        <v>289811</v>
      </c>
      <c r="FK79" s="12">
        <f>SUM(FK80:FK84)</f>
        <v>297186.62</v>
      </c>
      <c r="FL79" s="12">
        <f t="shared" ref="FL79:FM79" si="1326">SUM(FL80:FL84)</f>
        <v>293758.43</v>
      </c>
      <c r="FM79" s="12">
        <f t="shared" si="1326"/>
        <v>293758.43</v>
      </c>
      <c r="FN79" s="12">
        <f t="shared" si="1325"/>
        <v>291484.07999999996</v>
      </c>
      <c r="FO79" s="12">
        <f t="shared" si="1325"/>
        <v>294954</v>
      </c>
      <c r="FP79" s="12">
        <f t="shared" ref="FP79:FX79" si="1327">SUM(FP80:FP84)</f>
        <v>312924.87</v>
      </c>
      <c r="FQ79" s="12">
        <f t="shared" si="1327"/>
        <v>307681.15000000002</v>
      </c>
      <c r="FR79" s="12">
        <f t="shared" ref="FR79" si="1328">SUM(FR80:FR84)</f>
        <v>334543</v>
      </c>
      <c r="FS79" s="12">
        <f t="shared" si="1327"/>
        <v>334543</v>
      </c>
      <c r="FT79" s="12">
        <f t="shared" si="1327"/>
        <v>262285.11</v>
      </c>
      <c r="FU79" s="12">
        <f t="shared" ref="FU79" si="1329">SUM(FU80:FU84)</f>
        <v>376606</v>
      </c>
      <c r="FV79" s="12">
        <f t="shared" si="1327"/>
        <v>388175</v>
      </c>
      <c r="FW79" s="12">
        <f t="shared" si="1327"/>
        <v>348620.52</v>
      </c>
      <c r="FX79" s="12">
        <f t="shared" si="1327"/>
        <v>369250</v>
      </c>
      <c r="FY79" s="12">
        <f t="shared" ref="FY79:GA79" si="1330">SUM(FY80:FY84)</f>
        <v>369250</v>
      </c>
      <c r="FZ79" s="12">
        <f t="shared" si="1330"/>
        <v>169082</v>
      </c>
      <c r="GA79" s="12">
        <f t="shared" si="1330"/>
        <v>0</v>
      </c>
      <c r="GB79" s="12">
        <f t="shared" si="1322"/>
        <v>30000</v>
      </c>
      <c r="GC79" s="12">
        <f t="shared" si="1322"/>
        <v>30007.63</v>
      </c>
      <c r="GD79" s="12">
        <f t="shared" ref="GD79" si="1331">SUM(GD80:GD84)</f>
        <v>30700</v>
      </c>
      <c r="GE79" s="12">
        <f t="shared" si="1322"/>
        <v>85000</v>
      </c>
      <c r="GF79" s="12">
        <f t="shared" si="1322"/>
        <v>70339.289999999994</v>
      </c>
      <c r="GG79" s="12">
        <f t="shared" ref="GG79" si="1332">SUM(GG80:GG84)</f>
        <v>40000</v>
      </c>
      <c r="GH79" s="12">
        <f t="shared" si="1322"/>
        <v>50000</v>
      </c>
      <c r="GI79" s="12">
        <f t="shared" si="1322"/>
        <v>48242.52</v>
      </c>
      <c r="GJ79" s="12">
        <f t="shared" ref="GJ79" si="1333">SUM(GJ80:GJ84)</f>
        <v>45000</v>
      </c>
      <c r="GK79" s="12">
        <f t="shared" si="1322"/>
        <v>45000</v>
      </c>
      <c r="GL79" s="12">
        <f>SUM(GL80:GL84)</f>
        <v>58264.6</v>
      </c>
      <c r="GM79" s="12">
        <f t="shared" ref="GM79" si="1334">SUM(GM80:GM84)</f>
        <v>50000</v>
      </c>
      <c r="GN79" s="12">
        <f t="shared" ref="GN79:GS79" si="1335">SUM(GN80:GN84)</f>
        <v>50000</v>
      </c>
      <c r="GO79" s="12">
        <f>SUM(GO80:GO84)</f>
        <v>64467.38</v>
      </c>
      <c r="GP79" s="12">
        <f t="shared" ref="GP79:GQ79" si="1336">SUM(GP80:GP84)</f>
        <v>0</v>
      </c>
      <c r="GQ79" s="12">
        <f t="shared" si="1336"/>
        <v>86977.31</v>
      </c>
      <c r="GR79" s="12">
        <f t="shared" si="1335"/>
        <v>63409.16</v>
      </c>
      <c r="GS79" s="12">
        <f t="shared" si="1335"/>
        <v>61400</v>
      </c>
      <c r="GT79" s="12">
        <f t="shared" ref="GT79:HM79" si="1337">SUM(GT80:GT84)</f>
        <v>61400</v>
      </c>
      <c r="GU79" s="12">
        <f t="shared" si="1337"/>
        <v>169845.92</v>
      </c>
      <c r="GV79" s="12">
        <f t="shared" ref="GV79" si="1338">SUM(GV80:GV84)</f>
        <v>61400</v>
      </c>
      <c r="GW79" s="12">
        <f t="shared" si="1337"/>
        <v>61400</v>
      </c>
      <c r="GX79" s="12">
        <f t="shared" si="1337"/>
        <v>237621.13</v>
      </c>
      <c r="GY79" s="12">
        <f t="shared" ref="GY79" si="1339">SUM(GY80:GY84)</f>
        <v>280200</v>
      </c>
      <c r="GZ79" s="12">
        <f t="shared" si="1337"/>
        <v>280200</v>
      </c>
      <c r="HA79" s="12">
        <f t="shared" si="1337"/>
        <v>80799.509999999995</v>
      </c>
      <c r="HB79" s="12">
        <f t="shared" ref="HB79:HD79" si="1340">SUM(HB80:HB84)</f>
        <v>80000</v>
      </c>
      <c r="HC79" s="12">
        <f t="shared" si="1340"/>
        <v>80000</v>
      </c>
      <c r="HD79" s="12">
        <f t="shared" si="1340"/>
        <v>114600</v>
      </c>
      <c r="HE79" s="12">
        <f t="shared" si="1337"/>
        <v>350000</v>
      </c>
      <c r="HF79" s="12">
        <f t="shared" ref="HF79" si="1341">SUM(HF80:HF84)</f>
        <v>420000</v>
      </c>
      <c r="HG79" s="12">
        <f t="shared" si="1337"/>
        <v>370665.75</v>
      </c>
      <c r="HH79" s="12">
        <f t="shared" si="1337"/>
        <v>1152563</v>
      </c>
      <c r="HI79" s="12">
        <f t="shared" ref="HI79" si="1342">SUM(HI80:HI84)</f>
        <v>1210981.1400000001</v>
      </c>
      <c r="HJ79" s="12">
        <f t="shared" si="1337"/>
        <v>1142551.5</v>
      </c>
      <c r="HK79" s="12">
        <f t="shared" si="1337"/>
        <v>1160423.99</v>
      </c>
      <c r="HL79" s="12">
        <f t="shared" ref="HL79" si="1343">SUM(HL80:HL84)</f>
        <v>1169183.99</v>
      </c>
      <c r="HM79" s="12">
        <f t="shared" si="1337"/>
        <v>1123381.5899999999</v>
      </c>
      <c r="HN79" s="12">
        <f t="shared" ref="HN79:HO79" si="1344">SUM(HN80:HN84)</f>
        <v>1129332</v>
      </c>
      <c r="HO79" s="12">
        <f t="shared" si="1344"/>
        <v>1130332</v>
      </c>
      <c r="HP79" s="12">
        <f t="shared" ref="HP79:HX79" si="1345">SUM(HP80:HP84)</f>
        <v>1082140.27</v>
      </c>
      <c r="HQ79" s="12">
        <f t="shared" si="1345"/>
        <v>1105020</v>
      </c>
      <c r="HR79" s="12">
        <f t="shared" ref="HR79" si="1346">SUM(HR80:HR84)</f>
        <v>1105020</v>
      </c>
      <c r="HS79" s="12">
        <f t="shared" si="1345"/>
        <v>1126467.08</v>
      </c>
      <c r="HT79" s="12">
        <f t="shared" ref="HT79:HW79" si="1347">SUM(HT80:HT84)</f>
        <v>1054919</v>
      </c>
      <c r="HU79" s="12">
        <f t="shared" ref="HU79" si="1348">SUM(HU80:HU84)</f>
        <v>1141896.31</v>
      </c>
      <c r="HV79" s="12">
        <f t="shared" si="1347"/>
        <v>1174817.0699999998</v>
      </c>
      <c r="HW79" s="12">
        <f t="shared" si="1347"/>
        <v>1129722</v>
      </c>
      <c r="HX79" s="12">
        <f t="shared" si="1345"/>
        <v>1281845.22</v>
      </c>
      <c r="HY79" s="12">
        <f t="shared" ref="HY79:IA79" si="1349">SUM(HY80:HY84)</f>
        <v>1294262.8899999999</v>
      </c>
      <c r="HZ79" s="12">
        <f t="shared" ref="HZ79" si="1350">SUM(HZ80:HZ84)</f>
        <v>1304855</v>
      </c>
      <c r="IA79" s="12">
        <f t="shared" si="1349"/>
        <v>1384855</v>
      </c>
      <c r="IB79" s="12">
        <f t="shared" ref="IB79:ID79" si="1351">SUM(IB80:IB84)</f>
        <v>1245136.2800000003</v>
      </c>
      <c r="IC79" s="12">
        <f t="shared" ref="IC79" si="1352">SUM(IC80:IC84)</f>
        <v>1477675</v>
      </c>
      <c r="ID79" s="12">
        <f t="shared" si="1351"/>
        <v>1495284</v>
      </c>
      <c r="IE79" s="12">
        <f t="shared" ref="IE79:IG79" si="1353">SUM(IE80:IE84)</f>
        <v>1242897.45</v>
      </c>
      <c r="IF79" s="12">
        <f t="shared" ref="IF79:II79" si="1354">SUM(IF80:IF84)</f>
        <v>1360900</v>
      </c>
      <c r="IG79" s="12">
        <f t="shared" si="1353"/>
        <v>1360900</v>
      </c>
      <c r="IH79" s="12">
        <f t="shared" ref="IH79" si="1355">SUM(IH80:IH84)</f>
        <v>478032.35999999993</v>
      </c>
      <c r="II79" s="12">
        <f t="shared" si="1354"/>
        <v>596079</v>
      </c>
      <c r="IJ79" s="54"/>
    </row>
    <row r="80" spans="1:244" x14ac:dyDescent="0.25">
      <c r="A80" s="5">
        <v>4401</v>
      </c>
      <c r="B80" s="9" t="s">
        <v>43</v>
      </c>
      <c r="C80" s="13">
        <v>13500</v>
      </c>
      <c r="D80" s="13">
        <v>13500</v>
      </c>
      <c r="E80" s="13">
        <v>11482.97</v>
      </c>
      <c r="F80" s="13">
        <v>23000</v>
      </c>
      <c r="G80" s="13">
        <v>23000</v>
      </c>
      <c r="H80" s="13">
        <v>18475.86</v>
      </c>
      <c r="I80" s="13">
        <v>22140</v>
      </c>
      <c r="J80" s="13">
        <v>22140</v>
      </c>
      <c r="K80" s="13">
        <v>18943.18</v>
      </c>
      <c r="L80" s="13">
        <v>19980</v>
      </c>
      <c r="M80" s="13">
        <v>19980</v>
      </c>
      <c r="N80" s="13">
        <v>15573.98</v>
      </c>
      <c r="O80" s="13">
        <v>18774</v>
      </c>
      <c r="P80" s="13">
        <v>18774</v>
      </c>
      <c r="Q80" s="13">
        <v>19560.580000000002</v>
      </c>
      <c r="R80" s="13">
        <v>18729</v>
      </c>
      <c r="S80" s="13">
        <v>18729</v>
      </c>
      <c r="T80" s="13">
        <v>16073.73</v>
      </c>
      <c r="U80" s="13">
        <v>20272</v>
      </c>
      <c r="V80" s="13">
        <v>20272</v>
      </c>
      <c r="W80" s="13">
        <v>19247</v>
      </c>
      <c r="X80" s="13">
        <v>21663</v>
      </c>
      <c r="Y80" s="13">
        <v>21663</v>
      </c>
      <c r="Z80" s="13">
        <v>10437.06</v>
      </c>
      <c r="AA80" s="13">
        <v>21000</v>
      </c>
      <c r="AB80" s="13">
        <v>21000</v>
      </c>
      <c r="AC80" s="13">
        <v>18749.25</v>
      </c>
      <c r="AD80" s="13">
        <v>24200</v>
      </c>
      <c r="AE80" s="13">
        <v>24200</v>
      </c>
      <c r="AF80" s="13">
        <v>23805</v>
      </c>
      <c r="AG80" s="13">
        <v>102600</v>
      </c>
      <c r="AH80" s="13">
        <v>102600</v>
      </c>
      <c r="AI80" s="13">
        <v>87270.55</v>
      </c>
      <c r="AJ80" s="13">
        <v>107352</v>
      </c>
      <c r="AK80" s="13">
        <v>107352</v>
      </c>
      <c r="AL80" s="13">
        <v>86220.64</v>
      </c>
      <c r="AM80" s="13">
        <v>103320</v>
      </c>
      <c r="AN80" s="13">
        <v>103320</v>
      </c>
      <c r="AO80" s="13">
        <v>88401.49</v>
      </c>
      <c r="AP80" s="13">
        <v>93240</v>
      </c>
      <c r="AQ80" s="13">
        <v>93240</v>
      </c>
      <c r="AR80" s="13">
        <v>72678.48</v>
      </c>
      <c r="AS80" s="13">
        <v>87612</v>
      </c>
      <c r="AT80" s="13">
        <v>87612</v>
      </c>
      <c r="AU80" s="13">
        <v>91282.68</v>
      </c>
      <c r="AV80" s="13">
        <v>87402</v>
      </c>
      <c r="AW80" s="13">
        <v>87402</v>
      </c>
      <c r="AX80" s="13">
        <v>75010.69</v>
      </c>
      <c r="AY80" s="13">
        <v>94602</v>
      </c>
      <c r="AZ80" s="13">
        <v>94602</v>
      </c>
      <c r="BA80" s="13">
        <v>89819.33</v>
      </c>
      <c r="BB80" s="13">
        <v>101100</v>
      </c>
      <c r="BC80" s="13">
        <v>101100</v>
      </c>
      <c r="BD80" s="13">
        <v>39850.620000000003</v>
      </c>
      <c r="BE80" s="13">
        <v>76266</v>
      </c>
      <c r="BF80" s="13">
        <v>76266</v>
      </c>
      <c r="BG80" s="13">
        <v>71247.09</v>
      </c>
      <c r="BH80" s="13">
        <v>91960</v>
      </c>
      <c r="BI80" s="13">
        <v>91960</v>
      </c>
      <c r="BJ80" s="13">
        <v>108445</v>
      </c>
      <c r="BK80" s="13">
        <v>62100</v>
      </c>
      <c r="BL80" s="13">
        <v>62100</v>
      </c>
      <c r="BM80" s="13">
        <v>52821.64</v>
      </c>
      <c r="BN80" s="13">
        <v>40896</v>
      </c>
      <c r="BO80" s="13">
        <v>40896</v>
      </c>
      <c r="BP80" s="13">
        <v>32845.96</v>
      </c>
      <c r="BQ80" s="13">
        <v>39360</v>
      </c>
      <c r="BR80" s="13">
        <v>39360</v>
      </c>
      <c r="BS80" s="13">
        <v>33676.76</v>
      </c>
      <c r="BT80" s="13">
        <v>35520</v>
      </c>
      <c r="BU80" s="13">
        <v>35520</v>
      </c>
      <c r="BV80" s="13">
        <v>27687.02</v>
      </c>
      <c r="BW80" s="13">
        <v>33376</v>
      </c>
      <c r="BX80" s="13">
        <v>33376</v>
      </c>
      <c r="BY80" s="13">
        <v>34774.370000000003</v>
      </c>
      <c r="BZ80" s="13">
        <v>33296</v>
      </c>
      <c r="CA80" s="13">
        <v>33296</v>
      </c>
      <c r="CB80" s="13">
        <v>28575.5</v>
      </c>
      <c r="CC80" s="13">
        <v>36039</v>
      </c>
      <c r="CD80" s="13">
        <v>36039</v>
      </c>
      <c r="CE80" s="13">
        <v>34216.89</v>
      </c>
      <c r="CF80" s="13">
        <v>38512</v>
      </c>
      <c r="CG80" s="13">
        <v>38512</v>
      </c>
      <c r="CH80" s="13">
        <v>15181.18</v>
      </c>
      <c r="CI80" s="13">
        <v>30105</v>
      </c>
      <c r="CJ80" s="13">
        <v>30105</v>
      </c>
      <c r="CK80" s="13">
        <v>28123.86</v>
      </c>
      <c r="CL80" s="13">
        <v>36300</v>
      </c>
      <c r="CM80" s="13">
        <v>36300</v>
      </c>
      <c r="CN80" s="13">
        <v>34385</v>
      </c>
      <c r="CO80" s="13">
        <v>2700</v>
      </c>
      <c r="CP80" s="13">
        <v>2700</v>
      </c>
      <c r="CQ80" s="13">
        <v>2296.59</v>
      </c>
      <c r="CR80" s="13">
        <v>2556</v>
      </c>
      <c r="CS80" s="13">
        <v>2556</v>
      </c>
      <c r="CT80" s="13">
        <v>2052.88</v>
      </c>
      <c r="CU80" s="13">
        <v>2460</v>
      </c>
      <c r="CV80" s="13">
        <v>2460</v>
      </c>
      <c r="CW80" s="13">
        <v>2104.79</v>
      </c>
      <c r="CX80" s="13">
        <v>2220</v>
      </c>
      <c r="CY80" s="13">
        <v>2220</v>
      </c>
      <c r="CZ80" s="13">
        <v>1730.46</v>
      </c>
      <c r="DA80" s="13">
        <v>2086</v>
      </c>
      <c r="DB80" s="13">
        <v>2086</v>
      </c>
      <c r="DC80" s="13">
        <v>2173.4</v>
      </c>
      <c r="DD80" s="13">
        <v>2081</v>
      </c>
      <c r="DE80" s="13">
        <v>2081</v>
      </c>
      <c r="DF80" s="13">
        <v>1785.98</v>
      </c>
      <c r="DG80" s="13">
        <v>2252</v>
      </c>
      <c r="DH80" s="13">
        <v>2252</v>
      </c>
      <c r="DI80" s="13">
        <v>2138.5700000000002</v>
      </c>
      <c r="DJ80" s="13">
        <v>2407</v>
      </c>
      <c r="DK80" s="13">
        <v>2407</v>
      </c>
      <c r="DL80" s="13">
        <v>1897.68</v>
      </c>
      <c r="DM80" s="13">
        <v>8000</v>
      </c>
      <c r="DN80" s="13">
        <v>8000</v>
      </c>
      <c r="DO80" s="13">
        <v>7499.7</v>
      </c>
      <c r="DP80" s="13">
        <v>9680</v>
      </c>
      <c r="DQ80" s="13">
        <v>9680</v>
      </c>
      <c r="DR80" s="13">
        <v>10580</v>
      </c>
      <c r="DS80" s="13">
        <v>27000</v>
      </c>
      <c r="DT80" s="13">
        <v>27000</v>
      </c>
      <c r="DU80" s="13">
        <v>28843.21</v>
      </c>
      <c r="DV80" s="13">
        <v>25560</v>
      </c>
      <c r="DW80" s="13">
        <v>25560</v>
      </c>
      <c r="DX80" s="13">
        <v>20528.72</v>
      </c>
      <c r="DY80" s="13">
        <v>24600</v>
      </c>
      <c r="DZ80" s="13">
        <v>24600</v>
      </c>
      <c r="EA80" s="13">
        <v>21047.99</v>
      </c>
      <c r="EB80" s="13">
        <v>22200</v>
      </c>
      <c r="EC80" s="13">
        <v>22200</v>
      </c>
      <c r="ED80" s="13">
        <v>17304.39</v>
      </c>
      <c r="EE80" s="13">
        <v>20860</v>
      </c>
      <c r="EF80" s="13">
        <v>20860</v>
      </c>
      <c r="EG80" s="13">
        <v>21733.98</v>
      </c>
      <c r="EH80" s="13">
        <v>20810</v>
      </c>
      <c r="EI80" s="13">
        <v>20810</v>
      </c>
      <c r="EJ80" s="13">
        <v>17859.7</v>
      </c>
      <c r="EK80" s="13">
        <v>22524</v>
      </c>
      <c r="EL80" s="13">
        <v>22524</v>
      </c>
      <c r="EM80" s="13">
        <v>21385.56</v>
      </c>
      <c r="EN80" s="13">
        <v>24070</v>
      </c>
      <c r="EO80" s="13">
        <v>24070</v>
      </c>
      <c r="EP80" s="13">
        <v>9488.25</v>
      </c>
      <c r="EQ80" s="13">
        <v>16056</v>
      </c>
      <c r="ER80" s="13">
        <v>16056</v>
      </c>
      <c r="ES80" s="13">
        <v>14999.37</v>
      </c>
      <c r="ET80" s="13">
        <v>19360</v>
      </c>
      <c r="EU80" s="13">
        <v>19360</v>
      </c>
      <c r="EV80" s="13">
        <v>23805</v>
      </c>
      <c r="EW80" s="13">
        <v>62100</v>
      </c>
      <c r="EX80" s="13">
        <v>62100</v>
      </c>
      <c r="EY80" s="13">
        <v>46944.37</v>
      </c>
      <c r="EZ80" s="13">
        <v>56232</v>
      </c>
      <c r="FA80" s="13">
        <v>56232</v>
      </c>
      <c r="FB80" s="13">
        <v>45163.18</v>
      </c>
      <c r="FC80" s="13">
        <v>54120</v>
      </c>
      <c r="FD80" s="13">
        <v>54120</v>
      </c>
      <c r="FE80" s="13">
        <v>46305.54</v>
      </c>
      <c r="FF80" s="13">
        <v>48840</v>
      </c>
      <c r="FG80" s="13">
        <v>48840</v>
      </c>
      <c r="FH80" s="13">
        <v>38069.660000000003</v>
      </c>
      <c r="FI80" s="13">
        <v>45892</v>
      </c>
      <c r="FJ80" s="13">
        <v>45892</v>
      </c>
      <c r="FK80" s="13">
        <v>47814.73</v>
      </c>
      <c r="FL80" s="13">
        <v>45782</v>
      </c>
      <c r="FM80" s="13">
        <v>45782</v>
      </c>
      <c r="FN80" s="13">
        <v>39291.24</v>
      </c>
      <c r="FO80" s="13">
        <v>49553</v>
      </c>
      <c r="FP80" s="13">
        <v>49553</v>
      </c>
      <c r="FQ80" s="13">
        <v>47048.21</v>
      </c>
      <c r="FR80" s="13">
        <v>52954</v>
      </c>
      <c r="FS80" s="13">
        <v>52954</v>
      </c>
      <c r="FT80" s="13">
        <v>18027.66</v>
      </c>
      <c r="FU80" s="13">
        <v>50175</v>
      </c>
      <c r="FV80" s="13">
        <v>50175</v>
      </c>
      <c r="FW80" s="13">
        <v>46873.11</v>
      </c>
      <c r="FX80" s="13">
        <v>60500</v>
      </c>
      <c r="FY80" s="13">
        <v>60500</v>
      </c>
      <c r="FZ80" s="13">
        <v>63480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2041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80185.03</v>
      </c>
      <c r="GY80" s="13">
        <v>80000</v>
      </c>
      <c r="GZ80" s="13">
        <v>80000</v>
      </c>
      <c r="HA80" s="13">
        <v>0</v>
      </c>
      <c r="HB80" s="13">
        <v>0</v>
      </c>
      <c r="HC80" s="13">
        <v>0</v>
      </c>
      <c r="HD80" s="13">
        <v>0</v>
      </c>
      <c r="HE80" s="13">
        <f t="shared" ref="HE80:HN84" si="1356">C80+BK80+AG80+CO80+DS80+EW80+GA80</f>
        <v>270000</v>
      </c>
      <c r="HF80" s="13">
        <f t="shared" si="1356"/>
        <v>270000</v>
      </c>
      <c r="HG80" s="13">
        <f t="shared" si="1356"/>
        <v>229659.33</v>
      </c>
      <c r="HH80" s="13">
        <f t="shared" si="1356"/>
        <v>255596</v>
      </c>
      <c r="HI80" s="13">
        <f t="shared" si="1356"/>
        <v>255596</v>
      </c>
      <c r="HJ80" s="13">
        <f t="shared" si="1356"/>
        <v>205287.24</v>
      </c>
      <c r="HK80" s="13">
        <f t="shared" si="1356"/>
        <v>246000</v>
      </c>
      <c r="HL80" s="13">
        <f t="shared" si="1356"/>
        <v>246000</v>
      </c>
      <c r="HM80" s="13">
        <f t="shared" si="1356"/>
        <v>210479.75</v>
      </c>
      <c r="HN80" s="13">
        <f t="shared" si="1356"/>
        <v>222000</v>
      </c>
      <c r="HO80" s="13">
        <f t="shared" ref="HO80:HX84" si="1357">M80+BU80+AQ80+CY80+EC80+FG80+GK80</f>
        <v>222000</v>
      </c>
      <c r="HP80" s="13">
        <f t="shared" si="1357"/>
        <v>173043.99000000002</v>
      </c>
      <c r="HQ80" s="13">
        <f t="shared" si="1357"/>
        <v>208600</v>
      </c>
      <c r="HR80" s="13">
        <f t="shared" si="1357"/>
        <v>208600</v>
      </c>
      <c r="HS80" s="13">
        <f t="shared" si="1357"/>
        <v>217339.74000000002</v>
      </c>
      <c r="HT80" s="13">
        <f t="shared" si="1357"/>
        <v>208100</v>
      </c>
      <c r="HU80" s="13">
        <f t="shared" si="1357"/>
        <v>210141</v>
      </c>
      <c r="HV80" s="13">
        <f t="shared" si="1357"/>
        <v>178596.84</v>
      </c>
      <c r="HW80" s="13">
        <f t="shared" si="1357"/>
        <v>225242</v>
      </c>
      <c r="HX80" s="13">
        <f t="shared" si="1357"/>
        <v>225242</v>
      </c>
      <c r="HY80" s="13">
        <f t="shared" ref="HY80:IA84" si="1358">W80+CE80+BA80+DI80+EM80+FQ80+GU80</f>
        <v>213855.56</v>
      </c>
      <c r="HZ80" s="13">
        <f t="shared" si="1358"/>
        <v>240706</v>
      </c>
      <c r="IA80" s="13">
        <f t="shared" si="1358"/>
        <v>240706</v>
      </c>
      <c r="IB80" s="13">
        <f t="shared" ref="IB80:IH84" si="1359">Z80+BD80+CH80+DL80+EP80+FT80+GX80</f>
        <v>175067.47999999998</v>
      </c>
      <c r="IC80" s="13">
        <f t="shared" si="1359"/>
        <v>281602</v>
      </c>
      <c r="ID80" s="13">
        <f t="shared" si="1359"/>
        <v>281602</v>
      </c>
      <c r="IE80" s="13">
        <f t="shared" si="1359"/>
        <v>187492.38</v>
      </c>
      <c r="IF80" s="13">
        <f t="shared" si="1359"/>
        <v>242000</v>
      </c>
      <c r="IG80" s="13">
        <f t="shared" si="1359"/>
        <v>242000</v>
      </c>
      <c r="IH80" s="13">
        <v>224911.35999999999</v>
      </c>
      <c r="II80" s="13">
        <f>AF80+BJ80+CN80+DR80+EV80+FZ80+HD80</f>
        <v>264500</v>
      </c>
      <c r="IJ80" s="54"/>
    </row>
    <row r="81" spans="1:244" x14ac:dyDescent="0.25">
      <c r="A81" s="5">
        <v>4402</v>
      </c>
      <c r="B81" s="9" t="s">
        <v>412</v>
      </c>
      <c r="C81" s="13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/>
      <c r="O81" s="13"/>
      <c r="P81" s="13"/>
      <c r="Q81" s="13"/>
      <c r="R81" s="13"/>
      <c r="S81" s="13">
        <v>0</v>
      </c>
      <c r="T81" s="13">
        <v>8085.42</v>
      </c>
      <c r="U81" s="13"/>
      <c r="V81" s="13">
        <v>8100</v>
      </c>
      <c r="W81" s="13">
        <v>0</v>
      </c>
      <c r="X81" s="13">
        <v>8100</v>
      </c>
      <c r="Y81" s="13">
        <v>8100</v>
      </c>
      <c r="Z81" s="13">
        <v>0</v>
      </c>
      <c r="AA81" s="13">
        <v>0</v>
      </c>
      <c r="AB81" s="13">
        <v>0</v>
      </c>
      <c r="AC81" s="13">
        <v>0</v>
      </c>
      <c r="AD81" s="13">
        <v>7500</v>
      </c>
      <c r="AE81" s="13">
        <v>7500</v>
      </c>
      <c r="AF81" s="13">
        <v>3600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11958.78</v>
      </c>
      <c r="AY81" s="13">
        <v>0</v>
      </c>
      <c r="AZ81" s="13">
        <v>12000</v>
      </c>
      <c r="BA81" s="13">
        <v>0</v>
      </c>
      <c r="BB81" s="13">
        <v>37800</v>
      </c>
      <c r="BC81" s="13">
        <v>37800</v>
      </c>
      <c r="BD81" s="13">
        <v>0</v>
      </c>
      <c r="BE81" s="13">
        <v>0</v>
      </c>
      <c r="BF81" s="13">
        <v>0</v>
      </c>
      <c r="BG81" s="13">
        <v>0</v>
      </c>
      <c r="BH81" s="13">
        <v>28500</v>
      </c>
      <c r="BI81" s="13">
        <v>28500</v>
      </c>
      <c r="BJ81" s="13">
        <v>16400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14374.08</v>
      </c>
      <c r="CC81" s="13"/>
      <c r="CD81" s="13">
        <v>14500</v>
      </c>
      <c r="CE81" s="13">
        <v>0</v>
      </c>
      <c r="CF81" s="13">
        <v>14400</v>
      </c>
      <c r="CG81" s="13">
        <v>14400</v>
      </c>
      <c r="CH81" s="13">
        <v>0</v>
      </c>
      <c r="CI81" s="13">
        <v>0</v>
      </c>
      <c r="CJ81" s="13">
        <v>0</v>
      </c>
      <c r="CK81" s="13">
        <v>0</v>
      </c>
      <c r="CL81" s="13">
        <v>11250</v>
      </c>
      <c r="CM81" s="13">
        <v>11250</v>
      </c>
      <c r="CN81" s="13">
        <v>5200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26671.56</v>
      </c>
      <c r="DG81" s="13">
        <v>0</v>
      </c>
      <c r="DH81" s="13">
        <v>25000</v>
      </c>
      <c r="DI81" s="13">
        <v>0</v>
      </c>
      <c r="DJ81" s="13">
        <v>900</v>
      </c>
      <c r="DK81" s="13">
        <v>900</v>
      </c>
      <c r="DL81" s="13">
        <v>0</v>
      </c>
      <c r="DM81" s="13">
        <v>0</v>
      </c>
      <c r="DN81" s="13">
        <v>0</v>
      </c>
      <c r="DO81" s="13">
        <v>0</v>
      </c>
      <c r="DP81" s="13">
        <v>3000</v>
      </c>
      <c r="DQ81" s="13">
        <v>3000</v>
      </c>
      <c r="DR81" s="13">
        <v>1600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22813.31</v>
      </c>
      <c r="EK81" s="13">
        <v>0</v>
      </c>
      <c r="EL81" s="13">
        <v>22850</v>
      </c>
      <c r="EM81" s="13">
        <v>0</v>
      </c>
      <c r="EN81" s="13">
        <v>9000</v>
      </c>
      <c r="EO81" s="13">
        <v>9000</v>
      </c>
      <c r="EP81" s="13">
        <v>0</v>
      </c>
      <c r="EQ81" s="13">
        <v>0</v>
      </c>
      <c r="ER81" s="13">
        <v>0</v>
      </c>
      <c r="ES81" s="13">
        <v>0</v>
      </c>
      <c r="ET81" s="13">
        <v>6000</v>
      </c>
      <c r="EU81" s="13">
        <v>6000</v>
      </c>
      <c r="EV81" s="13">
        <v>3600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5934.85</v>
      </c>
      <c r="FO81" s="13">
        <v>0</v>
      </c>
      <c r="FP81" s="13">
        <v>6000</v>
      </c>
      <c r="FQ81" s="13">
        <v>0</v>
      </c>
      <c r="FR81" s="13">
        <v>19800</v>
      </c>
      <c r="FS81" s="13">
        <v>19800</v>
      </c>
      <c r="FT81" s="13">
        <v>0</v>
      </c>
      <c r="FU81" s="13">
        <v>0</v>
      </c>
      <c r="FV81" s="13">
        <v>0</v>
      </c>
      <c r="FW81" s="13">
        <v>0</v>
      </c>
      <c r="FX81" s="13">
        <v>18750</v>
      </c>
      <c r="FY81" s="13">
        <v>18750</v>
      </c>
      <c r="FZ81" s="13">
        <v>9600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62861.4</v>
      </c>
      <c r="GR81" s="13">
        <v>0</v>
      </c>
      <c r="GS81" s="13">
        <v>0</v>
      </c>
      <c r="GT81" s="13">
        <v>0</v>
      </c>
      <c r="GU81" s="13">
        <v>119583.52</v>
      </c>
      <c r="GV81" s="13">
        <v>0</v>
      </c>
      <c r="GW81" s="13">
        <v>0</v>
      </c>
      <c r="GX81" s="13">
        <v>103187</v>
      </c>
      <c r="GY81" s="13">
        <v>100000</v>
      </c>
      <c r="GZ81" s="13">
        <v>100000</v>
      </c>
      <c r="HA81" s="13">
        <v>0</v>
      </c>
      <c r="HB81" s="13">
        <v>0</v>
      </c>
      <c r="HC81" s="13">
        <v>0</v>
      </c>
      <c r="HD81" s="13">
        <v>0</v>
      </c>
      <c r="HE81" s="13">
        <f t="shared" si="1356"/>
        <v>0</v>
      </c>
      <c r="HF81" s="13">
        <f t="shared" si="1356"/>
        <v>0</v>
      </c>
      <c r="HG81" s="13">
        <f t="shared" si="1356"/>
        <v>0</v>
      </c>
      <c r="HH81" s="13">
        <f t="shared" si="1356"/>
        <v>0</v>
      </c>
      <c r="HI81" s="13">
        <f t="shared" si="1356"/>
        <v>0</v>
      </c>
      <c r="HJ81" s="13">
        <f t="shared" si="1356"/>
        <v>0</v>
      </c>
      <c r="HK81" s="13">
        <f t="shared" si="1356"/>
        <v>0</v>
      </c>
      <c r="HL81" s="13">
        <f t="shared" si="1356"/>
        <v>0</v>
      </c>
      <c r="HM81" s="13">
        <f t="shared" si="1356"/>
        <v>0</v>
      </c>
      <c r="HN81" s="13">
        <f t="shared" si="1356"/>
        <v>0</v>
      </c>
      <c r="HO81" s="13">
        <f t="shared" si="1357"/>
        <v>0</v>
      </c>
      <c r="HP81" s="13">
        <f t="shared" si="1357"/>
        <v>0</v>
      </c>
      <c r="HQ81" s="13">
        <f t="shared" si="1357"/>
        <v>0</v>
      </c>
      <c r="HR81" s="13">
        <f t="shared" si="1357"/>
        <v>0</v>
      </c>
      <c r="HS81" s="13">
        <f t="shared" si="1357"/>
        <v>0</v>
      </c>
      <c r="HT81" s="13">
        <f t="shared" si="1357"/>
        <v>0</v>
      </c>
      <c r="HU81" s="13">
        <f t="shared" si="1357"/>
        <v>62861.4</v>
      </c>
      <c r="HV81" s="13">
        <f t="shared" si="1357"/>
        <v>89838</v>
      </c>
      <c r="HW81" s="13">
        <f t="shared" si="1357"/>
        <v>0</v>
      </c>
      <c r="HX81" s="13">
        <f t="shared" si="1357"/>
        <v>88450</v>
      </c>
      <c r="HY81" s="13">
        <f t="shared" si="1358"/>
        <v>119583.52</v>
      </c>
      <c r="HZ81" s="13">
        <f t="shared" si="1358"/>
        <v>90000</v>
      </c>
      <c r="IA81" s="13">
        <f t="shared" si="1358"/>
        <v>90000</v>
      </c>
      <c r="IB81" s="13">
        <f t="shared" si="1359"/>
        <v>103187</v>
      </c>
      <c r="IC81" s="13">
        <f t="shared" si="1359"/>
        <v>100000</v>
      </c>
      <c r="ID81" s="13">
        <f t="shared" si="1359"/>
        <v>100000</v>
      </c>
      <c r="IE81" s="13">
        <f t="shared" si="1359"/>
        <v>0</v>
      </c>
      <c r="IF81" s="13">
        <f t="shared" si="1359"/>
        <v>75000</v>
      </c>
      <c r="IG81" s="13">
        <f t="shared" si="1359"/>
        <v>75000</v>
      </c>
      <c r="IH81" s="13">
        <v>20123.400000000001</v>
      </c>
      <c r="II81" s="13">
        <f>AF81+BJ81+CN81+DR81+EV81+FZ81+HD81</f>
        <v>40000</v>
      </c>
      <c r="IJ81" s="54"/>
    </row>
    <row r="82" spans="1:244" x14ac:dyDescent="0.25">
      <c r="A82" s="5">
        <v>4403</v>
      </c>
      <c r="B82" s="9" t="s">
        <v>44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0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30000</v>
      </c>
      <c r="GC82" s="13">
        <v>30007.63</v>
      </c>
      <c r="GD82" s="13">
        <v>30000</v>
      </c>
      <c r="GE82" s="13">
        <v>85000</v>
      </c>
      <c r="GF82" s="13">
        <v>70339.289999999994</v>
      </c>
      <c r="GG82" s="13">
        <v>40000</v>
      </c>
      <c r="GH82" s="13">
        <v>50000</v>
      </c>
      <c r="GI82" s="13">
        <v>48242.52</v>
      </c>
      <c r="GJ82" s="13">
        <v>45000</v>
      </c>
      <c r="GK82" s="13">
        <v>45000</v>
      </c>
      <c r="GL82" s="13">
        <v>58231.1</v>
      </c>
      <c r="GM82" s="13">
        <v>50000</v>
      </c>
      <c r="GN82" s="13">
        <v>50000</v>
      </c>
      <c r="GO82" s="13">
        <v>62869.64</v>
      </c>
      <c r="GP82" s="13">
        <v>0</v>
      </c>
      <c r="GQ82" s="13">
        <v>22000</v>
      </c>
      <c r="GR82" s="13">
        <v>63334.25</v>
      </c>
      <c r="GS82" s="13">
        <v>60000</v>
      </c>
      <c r="GT82" s="13">
        <v>60000</v>
      </c>
      <c r="GU82" s="13">
        <v>50262.400000000001</v>
      </c>
      <c r="GV82" s="13">
        <v>60000</v>
      </c>
      <c r="GW82" s="13">
        <v>60000</v>
      </c>
      <c r="GX82" s="13">
        <v>54063.82</v>
      </c>
      <c r="GY82" s="13">
        <v>100000</v>
      </c>
      <c r="GZ82" s="13">
        <v>100000</v>
      </c>
      <c r="HA82" s="13">
        <v>80799.509999999995</v>
      </c>
      <c r="HB82" s="13">
        <v>80000</v>
      </c>
      <c r="HC82" s="13">
        <v>80000</v>
      </c>
      <c r="HD82" s="13">
        <v>114600</v>
      </c>
      <c r="HE82" s="13">
        <f t="shared" si="1356"/>
        <v>0</v>
      </c>
      <c r="HF82" s="13">
        <f t="shared" si="1356"/>
        <v>30000</v>
      </c>
      <c r="HG82" s="13">
        <f t="shared" si="1356"/>
        <v>30007.63</v>
      </c>
      <c r="HH82" s="13">
        <f t="shared" si="1356"/>
        <v>30000</v>
      </c>
      <c r="HI82" s="13">
        <f t="shared" si="1356"/>
        <v>85000</v>
      </c>
      <c r="HJ82" s="13">
        <f t="shared" si="1356"/>
        <v>70339.289999999994</v>
      </c>
      <c r="HK82" s="13">
        <f t="shared" si="1356"/>
        <v>40000</v>
      </c>
      <c r="HL82" s="13">
        <f t="shared" si="1356"/>
        <v>50000</v>
      </c>
      <c r="HM82" s="13">
        <f t="shared" si="1356"/>
        <v>48242.52</v>
      </c>
      <c r="HN82" s="13">
        <f t="shared" si="1356"/>
        <v>45000</v>
      </c>
      <c r="HO82" s="13">
        <f t="shared" si="1357"/>
        <v>45000</v>
      </c>
      <c r="HP82" s="13">
        <f t="shared" si="1357"/>
        <v>58231.1</v>
      </c>
      <c r="HQ82" s="13">
        <f t="shared" si="1357"/>
        <v>50000</v>
      </c>
      <c r="HR82" s="13">
        <f t="shared" si="1357"/>
        <v>50000</v>
      </c>
      <c r="HS82" s="13">
        <f t="shared" si="1357"/>
        <v>62869.64</v>
      </c>
      <c r="HT82" s="13">
        <f t="shared" si="1357"/>
        <v>0</v>
      </c>
      <c r="HU82" s="13">
        <f t="shared" si="1357"/>
        <v>22000</v>
      </c>
      <c r="HV82" s="13">
        <f t="shared" si="1357"/>
        <v>63334.25</v>
      </c>
      <c r="HW82" s="13">
        <f t="shared" si="1357"/>
        <v>60000</v>
      </c>
      <c r="HX82" s="13">
        <f t="shared" si="1357"/>
        <v>60000</v>
      </c>
      <c r="HY82" s="13">
        <f t="shared" si="1358"/>
        <v>50262.400000000001</v>
      </c>
      <c r="HZ82" s="13">
        <f t="shared" si="1358"/>
        <v>60000</v>
      </c>
      <c r="IA82" s="13">
        <f t="shared" si="1358"/>
        <v>60000</v>
      </c>
      <c r="IB82" s="13">
        <f t="shared" si="1359"/>
        <v>54063.82</v>
      </c>
      <c r="IC82" s="13">
        <f t="shared" si="1359"/>
        <v>100000</v>
      </c>
      <c r="ID82" s="13">
        <f t="shared" si="1359"/>
        <v>100000</v>
      </c>
      <c r="IE82" s="13">
        <f t="shared" si="1359"/>
        <v>80799.509999999995</v>
      </c>
      <c r="IF82" s="13">
        <f t="shared" si="1359"/>
        <v>80000</v>
      </c>
      <c r="IG82" s="13">
        <f t="shared" si="1359"/>
        <v>80000</v>
      </c>
      <c r="IH82" s="13">
        <v>63235.56</v>
      </c>
      <c r="II82" s="13">
        <f>AF82+BJ82+CN82+DR82+EV82+FZ82+HD82</f>
        <v>114600</v>
      </c>
      <c r="IJ82" s="54"/>
    </row>
    <row r="83" spans="1:244" x14ac:dyDescent="0.25">
      <c r="A83" s="5">
        <v>4405</v>
      </c>
      <c r="B83" s="9" t="s">
        <v>45</v>
      </c>
      <c r="C83" s="13">
        <v>0</v>
      </c>
      <c r="D83" s="13">
        <v>5000</v>
      </c>
      <c r="E83" s="13">
        <v>3869.36</v>
      </c>
      <c r="F83" s="13">
        <v>0</v>
      </c>
      <c r="G83" s="13">
        <v>3.34</v>
      </c>
      <c r="H83" s="13">
        <v>3.34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38000</v>
      </c>
      <c r="AI83" s="13">
        <v>29407.17</v>
      </c>
      <c r="AJ83" s="13">
        <v>460</v>
      </c>
      <c r="AK83" s="13">
        <v>475.6</v>
      </c>
      <c r="AL83" s="13">
        <v>492.14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23000</v>
      </c>
      <c r="BM83" s="13">
        <v>17799.080000000002</v>
      </c>
      <c r="BN83" s="13">
        <v>0</v>
      </c>
      <c r="BO83" s="13">
        <v>5.94</v>
      </c>
      <c r="BP83" s="13">
        <v>5.94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1000</v>
      </c>
      <c r="CQ83" s="13">
        <v>20331.87</v>
      </c>
      <c r="CR83" s="13">
        <v>25000</v>
      </c>
      <c r="CS83" s="13">
        <v>25000.37</v>
      </c>
      <c r="CT83" s="13">
        <v>24397.37</v>
      </c>
      <c r="CU83" s="13">
        <v>29000</v>
      </c>
      <c r="CV83" s="13">
        <v>27760</v>
      </c>
      <c r="CW83" s="13">
        <v>27760</v>
      </c>
      <c r="CX83" s="13">
        <v>27761</v>
      </c>
      <c r="CY83" s="13">
        <v>27761</v>
      </c>
      <c r="CZ83" s="13">
        <v>27760</v>
      </c>
      <c r="DA83" s="13">
        <v>27761</v>
      </c>
      <c r="DB83" s="13">
        <v>27761</v>
      </c>
      <c r="DC83" s="13">
        <v>27760</v>
      </c>
      <c r="DD83" s="13">
        <v>27760</v>
      </c>
      <c r="DE83" s="13">
        <v>27760</v>
      </c>
      <c r="DF83" s="13">
        <v>27760</v>
      </c>
      <c r="DG83" s="13">
        <v>27760</v>
      </c>
      <c r="DH83" s="13">
        <v>27760</v>
      </c>
      <c r="DI83" s="13">
        <v>27760</v>
      </c>
      <c r="DJ83" s="13">
        <v>27760</v>
      </c>
      <c r="DK83" s="13">
        <v>27760</v>
      </c>
      <c r="DL83" s="13">
        <v>46576</v>
      </c>
      <c r="DM83" s="13">
        <v>67760</v>
      </c>
      <c r="DN83" s="13">
        <v>73000</v>
      </c>
      <c r="DO83" s="13">
        <v>72913</v>
      </c>
      <c r="DP83" s="13">
        <v>73000</v>
      </c>
      <c r="DQ83" s="13">
        <v>73000</v>
      </c>
      <c r="DR83" s="13">
        <v>72914</v>
      </c>
      <c r="DS83" s="13">
        <v>0</v>
      </c>
      <c r="DT83" s="13">
        <v>10000</v>
      </c>
      <c r="DU83" s="13">
        <v>7738.74</v>
      </c>
      <c r="DV83" s="13">
        <v>0</v>
      </c>
      <c r="DW83" s="13">
        <v>3.71</v>
      </c>
      <c r="DX83" s="13">
        <v>3.71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60000</v>
      </c>
      <c r="EX83" s="13">
        <v>23000</v>
      </c>
      <c r="EY83" s="13">
        <v>22187.06</v>
      </c>
      <c r="EZ83" s="13">
        <v>82430</v>
      </c>
      <c r="FA83" s="13">
        <v>82438.179999999993</v>
      </c>
      <c r="FB83" s="13">
        <v>82018.31</v>
      </c>
      <c r="FC83" s="13">
        <v>82388</v>
      </c>
      <c r="FD83" s="13">
        <v>82388</v>
      </c>
      <c r="FE83" s="13">
        <v>79251.929999999993</v>
      </c>
      <c r="FF83" s="13">
        <v>79389</v>
      </c>
      <c r="FG83" s="13">
        <v>79389</v>
      </c>
      <c r="FH83" s="13">
        <v>79389</v>
      </c>
      <c r="FI83" s="13">
        <v>79389</v>
      </c>
      <c r="FJ83" s="13">
        <v>79389</v>
      </c>
      <c r="FK83" s="13">
        <v>79383</v>
      </c>
      <c r="FL83" s="13">
        <v>79389</v>
      </c>
      <c r="FM83" s="13">
        <v>79389</v>
      </c>
      <c r="FN83" s="13">
        <v>79383</v>
      </c>
      <c r="FO83" s="13">
        <v>79283</v>
      </c>
      <c r="FP83" s="13">
        <v>79283</v>
      </c>
      <c r="FQ83" s="13">
        <v>79382.36</v>
      </c>
      <c r="FR83" s="13">
        <v>79289</v>
      </c>
      <c r="FS83" s="13">
        <v>79289</v>
      </c>
      <c r="FT83" s="13">
        <v>63996</v>
      </c>
      <c r="FU83" s="13">
        <v>79274</v>
      </c>
      <c r="FV83" s="13">
        <v>83000</v>
      </c>
      <c r="FW83" s="13">
        <v>85930.32</v>
      </c>
      <c r="FX83" s="13">
        <v>73600</v>
      </c>
      <c r="FY83" s="13">
        <v>73600</v>
      </c>
      <c r="FZ83" s="13">
        <v>80574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f t="shared" si="1356"/>
        <v>60000</v>
      </c>
      <c r="HF83" s="13">
        <f t="shared" si="1356"/>
        <v>100000</v>
      </c>
      <c r="HG83" s="13">
        <f t="shared" si="1356"/>
        <v>101333.28</v>
      </c>
      <c r="HH83" s="13">
        <f t="shared" si="1356"/>
        <v>107890</v>
      </c>
      <c r="HI83" s="13">
        <f t="shared" si="1356"/>
        <v>107927.13999999998</v>
      </c>
      <c r="HJ83" s="13">
        <f t="shared" si="1356"/>
        <v>106920.81</v>
      </c>
      <c r="HK83" s="13">
        <f t="shared" si="1356"/>
        <v>111388</v>
      </c>
      <c r="HL83" s="13">
        <f t="shared" si="1356"/>
        <v>110148</v>
      </c>
      <c r="HM83" s="13">
        <f t="shared" si="1356"/>
        <v>107011.93</v>
      </c>
      <c r="HN83" s="13">
        <f t="shared" si="1356"/>
        <v>107150</v>
      </c>
      <c r="HO83" s="13">
        <f t="shared" si="1357"/>
        <v>107150</v>
      </c>
      <c r="HP83" s="13">
        <f t="shared" si="1357"/>
        <v>107149</v>
      </c>
      <c r="HQ83" s="13">
        <f t="shared" si="1357"/>
        <v>107150</v>
      </c>
      <c r="HR83" s="13">
        <f t="shared" si="1357"/>
        <v>107150</v>
      </c>
      <c r="HS83" s="13">
        <f t="shared" si="1357"/>
        <v>107143</v>
      </c>
      <c r="HT83" s="13">
        <f t="shared" si="1357"/>
        <v>107149</v>
      </c>
      <c r="HU83" s="13">
        <f t="shared" si="1357"/>
        <v>107149</v>
      </c>
      <c r="HV83" s="13">
        <f t="shared" si="1357"/>
        <v>107143</v>
      </c>
      <c r="HW83" s="13">
        <f t="shared" si="1357"/>
        <v>107043</v>
      </c>
      <c r="HX83" s="13">
        <f t="shared" si="1357"/>
        <v>107043</v>
      </c>
      <c r="HY83" s="13">
        <f t="shared" si="1358"/>
        <v>107142.36</v>
      </c>
      <c r="HZ83" s="13">
        <f t="shared" si="1358"/>
        <v>107049</v>
      </c>
      <c r="IA83" s="13">
        <f t="shared" si="1358"/>
        <v>107049</v>
      </c>
      <c r="IB83" s="13">
        <f t="shared" si="1359"/>
        <v>110572</v>
      </c>
      <c r="IC83" s="13">
        <f t="shared" si="1359"/>
        <v>147034</v>
      </c>
      <c r="ID83" s="13">
        <f t="shared" si="1359"/>
        <v>156000</v>
      </c>
      <c r="IE83" s="13">
        <f t="shared" si="1359"/>
        <v>158843.32</v>
      </c>
      <c r="IF83" s="13">
        <f t="shared" si="1359"/>
        <v>146600</v>
      </c>
      <c r="IG83" s="13">
        <f t="shared" si="1359"/>
        <v>146600</v>
      </c>
      <c r="IH83" s="14">
        <v>153533.35</v>
      </c>
      <c r="II83" s="13">
        <f>AF83+BJ83+CN83+DR83+EV83+FZ83+HD83</f>
        <v>153488</v>
      </c>
      <c r="IJ83" s="54"/>
    </row>
    <row r="84" spans="1:244" x14ac:dyDescent="0.25">
      <c r="A84" s="5">
        <v>4499</v>
      </c>
      <c r="B84" s="9" t="s">
        <v>46</v>
      </c>
      <c r="C84" s="13">
        <v>0</v>
      </c>
      <c r="D84" s="13">
        <v>500</v>
      </c>
      <c r="E84" s="13">
        <v>274.38</v>
      </c>
      <c r="F84" s="13">
        <v>67600</v>
      </c>
      <c r="G84" s="13">
        <v>68100</v>
      </c>
      <c r="H84" s="13">
        <v>68011.08</v>
      </c>
      <c r="I84" s="13">
        <v>68104.639999999999</v>
      </c>
      <c r="J84" s="13">
        <v>68104.639999999999</v>
      </c>
      <c r="K84" s="13">
        <v>67532.28</v>
      </c>
      <c r="L84" s="13">
        <v>67652</v>
      </c>
      <c r="M84" s="13">
        <v>67652</v>
      </c>
      <c r="N84" s="13">
        <v>66189.58</v>
      </c>
      <c r="O84" s="13">
        <v>65755</v>
      </c>
      <c r="P84" s="13">
        <v>65755</v>
      </c>
      <c r="Q84" s="13">
        <v>65387.29</v>
      </c>
      <c r="R84" s="13">
        <v>65735.78</v>
      </c>
      <c r="S84" s="13">
        <v>65735.78</v>
      </c>
      <c r="T84" s="13">
        <v>65564.210000000006</v>
      </c>
      <c r="U84" s="13">
        <v>65604</v>
      </c>
      <c r="V84" s="13">
        <v>71612.39</v>
      </c>
      <c r="W84" s="13">
        <v>71650.83</v>
      </c>
      <c r="X84" s="13">
        <v>71700</v>
      </c>
      <c r="Y84" s="13">
        <v>71700</v>
      </c>
      <c r="Z84" s="13">
        <v>71635.240000000005</v>
      </c>
      <c r="AA84" s="13">
        <v>80000</v>
      </c>
      <c r="AB84" s="13">
        <v>80000</v>
      </c>
      <c r="AC84" s="13">
        <v>79666.89</v>
      </c>
      <c r="AD84" s="13">
        <v>79640</v>
      </c>
      <c r="AE84" s="13">
        <v>79640</v>
      </c>
      <c r="AF84" s="13">
        <v>120</v>
      </c>
      <c r="AG84" s="13">
        <v>0</v>
      </c>
      <c r="AH84" s="13">
        <v>3800</v>
      </c>
      <c r="AI84" s="13">
        <v>2085.04</v>
      </c>
      <c r="AJ84" s="13">
        <v>315550</v>
      </c>
      <c r="AK84" s="13">
        <v>315550</v>
      </c>
      <c r="AL84" s="13">
        <v>317375.71999999997</v>
      </c>
      <c r="AM84" s="13">
        <v>317821.64</v>
      </c>
      <c r="AN84" s="13">
        <v>317821.64</v>
      </c>
      <c r="AO84" s="13">
        <v>315150.64</v>
      </c>
      <c r="AP84" s="13">
        <v>314507</v>
      </c>
      <c r="AQ84" s="13">
        <v>314507</v>
      </c>
      <c r="AR84" s="13">
        <v>308884.65999999997</v>
      </c>
      <c r="AS84" s="13">
        <v>306848</v>
      </c>
      <c r="AT84" s="13">
        <v>306848</v>
      </c>
      <c r="AU84" s="13">
        <v>305140.71000000002</v>
      </c>
      <c r="AV84" s="13">
        <v>306766.99</v>
      </c>
      <c r="AW84" s="13">
        <v>306766.99</v>
      </c>
      <c r="AX84" s="13">
        <v>305966.23</v>
      </c>
      <c r="AY84" s="13">
        <v>306150</v>
      </c>
      <c r="AZ84" s="13">
        <v>334194.14</v>
      </c>
      <c r="BA84" s="13">
        <v>334379.5</v>
      </c>
      <c r="BB84" s="13">
        <v>334500</v>
      </c>
      <c r="BC84" s="13">
        <v>334500</v>
      </c>
      <c r="BD84" s="13">
        <v>302791.90000000002</v>
      </c>
      <c r="BE84" s="13">
        <v>302642</v>
      </c>
      <c r="BF84" s="13">
        <v>302642</v>
      </c>
      <c r="BG84" s="13">
        <v>302744.58</v>
      </c>
      <c r="BH84" s="13">
        <v>302632</v>
      </c>
      <c r="BI84" s="13">
        <v>302632</v>
      </c>
      <c r="BJ84" s="13">
        <v>559</v>
      </c>
      <c r="BK84" s="13">
        <v>0</v>
      </c>
      <c r="BL84" s="13">
        <v>2300</v>
      </c>
      <c r="BM84" s="13">
        <v>1261.98</v>
      </c>
      <c r="BN84" s="13">
        <v>120500</v>
      </c>
      <c r="BO84" s="13">
        <v>123500</v>
      </c>
      <c r="BP84" s="13">
        <v>121445.62</v>
      </c>
      <c r="BQ84" s="13">
        <v>121868.91</v>
      </c>
      <c r="BR84" s="13">
        <v>121868.91</v>
      </c>
      <c r="BS84" s="13">
        <v>120351.42</v>
      </c>
      <c r="BT84" s="13">
        <v>120909</v>
      </c>
      <c r="BU84" s="13">
        <v>120909</v>
      </c>
      <c r="BV84" s="13">
        <v>118164.39</v>
      </c>
      <c r="BW84" s="13">
        <v>120000</v>
      </c>
      <c r="BX84" s="13">
        <v>120000</v>
      </c>
      <c r="BY84" s="13">
        <v>116391.11</v>
      </c>
      <c r="BZ84" s="13">
        <v>117210.61</v>
      </c>
      <c r="CA84" s="13">
        <v>117210.61</v>
      </c>
      <c r="CB84" s="13">
        <v>116852.59</v>
      </c>
      <c r="CC84" s="13">
        <v>117123</v>
      </c>
      <c r="CD84" s="13">
        <v>127902.05</v>
      </c>
      <c r="CE84" s="13">
        <v>128178.39</v>
      </c>
      <c r="CF84" s="13">
        <v>128500</v>
      </c>
      <c r="CG84" s="13">
        <v>128500</v>
      </c>
      <c r="CH84" s="13">
        <v>96138.16</v>
      </c>
      <c r="CI84" s="13">
        <v>120869</v>
      </c>
      <c r="CJ84" s="13">
        <v>120869</v>
      </c>
      <c r="CK84" s="13">
        <v>119807.66</v>
      </c>
      <c r="CL84" s="13">
        <v>120060</v>
      </c>
      <c r="CM84" s="13">
        <v>120060</v>
      </c>
      <c r="CN84" s="13">
        <v>650</v>
      </c>
      <c r="CO84" s="13">
        <v>0</v>
      </c>
      <c r="CP84" s="13">
        <v>100</v>
      </c>
      <c r="CQ84" s="13">
        <v>64.849999999999994</v>
      </c>
      <c r="CR84" s="13">
        <v>7513</v>
      </c>
      <c r="CS84" s="13">
        <v>7513</v>
      </c>
      <c r="CT84" s="13">
        <v>7572.58</v>
      </c>
      <c r="CU84" s="13">
        <v>7583.18</v>
      </c>
      <c r="CV84" s="13">
        <v>7583.18</v>
      </c>
      <c r="CW84" s="13">
        <v>7503.6</v>
      </c>
      <c r="CX84" s="13">
        <v>7484</v>
      </c>
      <c r="CY84" s="13">
        <v>7484</v>
      </c>
      <c r="CZ84" s="13">
        <v>7370.41</v>
      </c>
      <c r="DA84" s="13">
        <v>7322</v>
      </c>
      <c r="DB84" s="13">
        <v>7322</v>
      </c>
      <c r="DC84" s="13">
        <v>7265.26</v>
      </c>
      <c r="DD84" s="13">
        <v>7303.98</v>
      </c>
      <c r="DE84" s="13">
        <v>7303.98</v>
      </c>
      <c r="DF84" s="13">
        <v>7284.92</v>
      </c>
      <c r="DG84" s="13">
        <v>7289</v>
      </c>
      <c r="DH84" s="13">
        <v>7956.94</v>
      </c>
      <c r="DI84" s="13">
        <v>7961.21</v>
      </c>
      <c r="DJ84" s="13">
        <v>8000</v>
      </c>
      <c r="DK84" s="13">
        <v>88000</v>
      </c>
      <c r="DL84" s="13">
        <v>87554.17</v>
      </c>
      <c r="DM84" s="13">
        <v>33100</v>
      </c>
      <c r="DN84" s="13">
        <v>33900</v>
      </c>
      <c r="DO84" s="13">
        <v>33601.919999999998</v>
      </c>
      <c r="DP84" s="13">
        <v>33656</v>
      </c>
      <c r="DQ84" s="13">
        <v>33656</v>
      </c>
      <c r="DR84" s="13">
        <v>5453</v>
      </c>
      <c r="DS84" s="13">
        <v>0</v>
      </c>
      <c r="DT84" s="13">
        <v>1000</v>
      </c>
      <c r="DU84" s="13">
        <v>548.70000000000005</v>
      </c>
      <c r="DV84" s="13">
        <v>75419</v>
      </c>
      <c r="DW84" s="13">
        <v>76000</v>
      </c>
      <c r="DX84" s="13">
        <v>76193.16</v>
      </c>
      <c r="DY84" s="13">
        <v>76435.820000000007</v>
      </c>
      <c r="DZ84" s="13">
        <v>76435.820000000007</v>
      </c>
      <c r="EA84" s="13">
        <v>76078.87</v>
      </c>
      <c r="EB84" s="13">
        <v>76540</v>
      </c>
      <c r="EC84" s="13">
        <v>76540</v>
      </c>
      <c r="ED84" s="13">
        <v>73962.69</v>
      </c>
      <c r="EE84" s="13">
        <v>74815</v>
      </c>
      <c r="EF84" s="13">
        <v>74815</v>
      </c>
      <c r="EG84" s="13">
        <v>73343.7</v>
      </c>
      <c r="EH84" s="13">
        <v>74065.210000000006</v>
      </c>
      <c r="EI84" s="13">
        <v>74065.210000000006</v>
      </c>
      <c r="EJ84" s="13">
        <v>73287.13</v>
      </c>
      <c r="EK84" s="13">
        <v>73753</v>
      </c>
      <c r="EL84" s="13">
        <v>79955.83</v>
      </c>
      <c r="EM84" s="13">
        <v>79998.539999999994</v>
      </c>
      <c r="EN84" s="13">
        <v>80500</v>
      </c>
      <c r="EO84" s="13">
        <v>80500</v>
      </c>
      <c r="EP84" s="13">
        <v>63679.78</v>
      </c>
      <c r="EQ84" s="13">
        <v>65071</v>
      </c>
      <c r="ER84" s="13">
        <v>65071</v>
      </c>
      <c r="ES84" s="13">
        <v>64124.1</v>
      </c>
      <c r="ET84" s="13">
        <v>64912</v>
      </c>
      <c r="EU84" s="13">
        <v>64912</v>
      </c>
      <c r="EV84" s="13">
        <v>1281</v>
      </c>
      <c r="EW84" s="13">
        <v>20000</v>
      </c>
      <c r="EX84" s="13">
        <v>12300</v>
      </c>
      <c r="EY84" s="13">
        <v>5430.56</v>
      </c>
      <c r="EZ84" s="13">
        <v>171795</v>
      </c>
      <c r="FA84" s="13">
        <v>171795</v>
      </c>
      <c r="FB84" s="13">
        <v>169406</v>
      </c>
      <c r="FC84" s="13">
        <v>171221.8</v>
      </c>
      <c r="FD84" s="13">
        <v>171221.8</v>
      </c>
      <c r="FE84" s="13">
        <v>171030.58</v>
      </c>
      <c r="FF84" s="13">
        <v>168090</v>
      </c>
      <c r="FG84" s="13">
        <v>169090</v>
      </c>
      <c r="FH84" s="13">
        <v>169110.95</v>
      </c>
      <c r="FI84" s="13">
        <v>164530</v>
      </c>
      <c r="FJ84" s="13">
        <v>164530</v>
      </c>
      <c r="FK84" s="13">
        <v>169988.89</v>
      </c>
      <c r="FL84" s="13">
        <v>168587.43</v>
      </c>
      <c r="FM84" s="13">
        <v>168587.43</v>
      </c>
      <c r="FN84" s="13">
        <v>166874.99</v>
      </c>
      <c r="FO84" s="13">
        <v>166118</v>
      </c>
      <c r="FP84" s="13">
        <v>178088.87</v>
      </c>
      <c r="FQ84" s="13">
        <v>181250.58</v>
      </c>
      <c r="FR84" s="13">
        <v>182500</v>
      </c>
      <c r="FS84" s="13">
        <v>182500</v>
      </c>
      <c r="FT84" s="13">
        <v>180261.45</v>
      </c>
      <c r="FU84" s="13">
        <v>247157</v>
      </c>
      <c r="FV84" s="13">
        <v>255000</v>
      </c>
      <c r="FW84" s="13">
        <v>215817.09</v>
      </c>
      <c r="FX84" s="13">
        <v>216400</v>
      </c>
      <c r="FY84" s="13">
        <v>216400</v>
      </c>
      <c r="FZ84" s="13">
        <v>15428</v>
      </c>
      <c r="GA84" s="13">
        <v>0</v>
      </c>
      <c r="GB84" s="13">
        <v>0</v>
      </c>
      <c r="GC84" s="13">
        <v>0</v>
      </c>
      <c r="GD84" s="13">
        <v>700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33.5</v>
      </c>
      <c r="GM84" s="13">
        <v>0</v>
      </c>
      <c r="GN84" s="13">
        <v>0</v>
      </c>
      <c r="GO84" s="13">
        <v>1597.74</v>
      </c>
      <c r="GP84" s="13">
        <v>0</v>
      </c>
      <c r="GQ84" s="13">
        <v>74.91</v>
      </c>
      <c r="GR84" s="13">
        <v>74.91</v>
      </c>
      <c r="GS84" s="13">
        <v>1400</v>
      </c>
      <c r="GT84" s="13">
        <v>1400</v>
      </c>
      <c r="GU84" s="13">
        <v>0</v>
      </c>
      <c r="GV84" s="13">
        <v>1400</v>
      </c>
      <c r="GW84" s="13">
        <v>1400</v>
      </c>
      <c r="GX84" s="13">
        <v>185.28</v>
      </c>
      <c r="GY84" s="13">
        <v>200</v>
      </c>
      <c r="GZ84" s="13">
        <v>200</v>
      </c>
      <c r="HA84" s="13">
        <v>0</v>
      </c>
      <c r="HB84" s="13">
        <v>0</v>
      </c>
      <c r="HC84" s="13">
        <v>0</v>
      </c>
      <c r="HD84" s="13">
        <v>0</v>
      </c>
      <c r="HE84" s="13">
        <f t="shared" si="1356"/>
        <v>20000</v>
      </c>
      <c r="HF84" s="13">
        <f t="shared" si="1356"/>
        <v>20000</v>
      </c>
      <c r="HG84" s="13">
        <f t="shared" si="1356"/>
        <v>9665.51</v>
      </c>
      <c r="HH84" s="13">
        <f t="shared" si="1356"/>
        <v>759077</v>
      </c>
      <c r="HI84" s="13">
        <f t="shared" si="1356"/>
        <v>762458</v>
      </c>
      <c r="HJ84" s="13">
        <f t="shared" si="1356"/>
        <v>760004.16</v>
      </c>
      <c r="HK84" s="13">
        <f t="shared" si="1356"/>
        <v>763035.99</v>
      </c>
      <c r="HL84" s="13">
        <f t="shared" si="1356"/>
        <v>763035.99</v>
      </c>
      <c r="HM84" s="13">
        <f t="shared" si="1356"/>
        <v>757647.39</v>
      </c>
      <c r="HN84" s="13">
        <f t="shared" si="1356"/>
        <v>755182</v>
      </c>
      <c r="HO84" s="13">
        <f t="shared" si="1357"/>
        <v>756182</v>
      </c>
      <c r="HP84" s="13">
        <f t="shared" si="1357"/>
        <v>743716.17999999993</v>
      </c>
      <c r="HQ84" s="13">
        <f t="shared" si="1357"/>
        <v>739270</v>
      </c>
      <c r="HR84" s="13">
        <f t="shared" si="1357"/>
        <v>739270</v>
      </c>
      <c r="HS84" s="13">
        <f t="shared" si="1357"/>
        <v>739114.7</v>
      </c>
      <c r="HT84" s="13">
        <f t="shared" si="1357"/>
        <v>739670</v>
      </c>
      <c r="HU84" s="13">
        <f t="shared" si="1357"/>
        <v>739744.91</v>
      </c>
      <c r="HV84" s="13">
        <f t="shared" si="1357"/>
        <v>735904.98</v>
      </c>
      <c r="HW84" s="13">
        <f t="shared" si="1357"/>
        <v>737437</v>
      </c>
      <c r="HX84" s="13">
        <f t="shared" si="1357"/>
        <v>801110.22</v>
      </c>
      <c r="HY84" s="13">
        <f t="shared" si="1358"/>
        <v>803419.04999999993</v>
      </c>
      <c r="HZ84" s="13">
        <f t="shared" si="1358"/>
        <v>807100</v>
      </c>
      <c r="IA84" s="13">
        <f t="shared" si="1358"/>
        <v>887100</v>
      </c>
      <c r="IB84" s="13">
        <f t="shared" si="1359"/>
        <v>802245.98000000021</v>
      </c>
      <c r="IC84" s="13">
        <f t="shared" si="1359"/>
        <v>849039</v>
      </c>
      <c r="ID84" s="13">
        <f t="shared" si="1359"/>
        <v>857682</v>
      </c>
      <c r="IE84" s="13">
        <f t="shared" si="1359"/>
        <v>815762.24</v>
      </c>
      <c r="IF84" s="13">
        <f t="shared" si="1359"/>
        <v>817300</v>
      </c>
      <c r="IG84" s="13">
        <f t="shared" si="1359"/>
        <v>817300</v>
      </c>
      <c r="IH84" s="13">
        <v>16228.69</v>
      </c>
      <c r="II84" s="13">
        <f>AF84+BJ84+CN84+DR84+EV84+FZ84+HD84</f>
        <v>23491</v>
      </c>
      <c r="IJ84" s="54"/>
    </row>
    <row r="85" spans="1:244" ht="15" customHeight="1" x14ac:dyDescent="0.25">
      <c r="A85" s="5">
        <v>45</v>
      </c>
      <c r="B85" s="8" t="s">
        <v>79</v>
      </c>
      <c r="C85" s="12">
        <f t="shared" ref="C85:D85" si="1360">SUM(C86:C96)</f>
        <v>6671.16</v>
      </c>
      <c r="D85" s="12">
        <f t="shared" si="1360"/>
        <v>1402</v>
      </c>
      <c r="E85" s="12">
        <f t="shared" ref="E85:GF85" si="1361">SUM(E86:E96)</f>
        <v>5025.18</v>
      </c>
      <c r="F85" s="12">
        <f t="shared" si="1361"/>
        <v>0</v>
      </c>
      <c r="G85" s="12">
        <f t="shared" ref="G85" si="1362">SUM(G86:G96)</f>
        <v>0</v>
      </c>
      <c r="H85" s="12">
        <f t="shared" si="1361"/>
        <v>293.58</v>
      </c>
      <c r="I85" s="12">
        <f t="shared" si="1361"/>
        <v>5000</v>
      </c>
      <c r="J85" s="12">
        <f t="shared" ref="J85" si="1363">SUM(J86:J96)</f>
        <v>5000</v>
      </c>
      <c r="K85" s="12">
        <f t="shared" si="1361"/>
        <v>0</v>
      </c>
      <c r="L85" s="12">
        <f t="shared" ref="L85:M85" si="1364">SUM(L86:L96)</f>
        <v>0</v>
      </c>
      <c r="M85" s="12">
        <f t="shared" si="1364"/>
        <v>0</v>
      </c>
      <c r="N85" s="12">
        <f>SUM(N86:N96)</f>
        <v>2.1</v>
      </c>
      <c r="O85" s="12">
        <f t="shared" ref="O85" si="1365">SUM(O86:O96)</f>
        <v>0</v>
      </c>
      <c r="P85" s="12">
        <f t="shared" ref="P85:S85" si="1366">SUM(P86:P96)</f>
        <v>0</v>
      </c>
      <c r="Q85" s="12">
        <f>SUM(Q86:Q96)</f>
        <v>5.86</v>
      </c>
      <c r="R85" s="12">
        <f t="shared" ref="R85" si="1367">SUM(R86:R96)</f>
        <v>0</v>
      </c>
      <c r="S85" s="12">
        <f t="shared" si="1366"/>
        <v>0</v>
      </c>
      <c r="T85" s="12">
        <f>SUM(T86:T96)</f>
        <v>8.15</v>
      </c>
      <c r="U85" s="12">
        <f t="shared" ref="U85" si="1368">SUM(U86:U96)</f>
        <v>0</v>
      </c>
      <c r="V85" s="12">
        <f t="shared" ref="V85:Y85" si="1369">SUM(V86:V96)</f>
        <v>10</v>
      </c>
      <c r="W85" s="12">
        <f t="shared" si="1369"/>
        <v>8.2200000000000006</v>
      </c>
      <c r="X85" s="12">
        <f t="shared" ref="X85" si="1370">SUM(X86:X96)</f>
        <v>0</v>
      </c>
      <c r="Y85" s="12">
        <f t="shared" si="1369"/>
        <v>0</v>
      </c>
      <c r="Z85" s="12">
        <f t="shared" ref="Z85:AD85" si="1371">SUM(Z86:Z96)</f>
        <v>49.56</v>
      </c>
      <c r="AA85" s="12">
        <f t="shared" si="1371"/>
        <v>109</v>
      </c>
      <c r="AB85" s="12">
        <f t="shared" ref="AB85:AF85" si="1372">SUM(AB86:AB96)</f>
        <v>0</v>
      </c>
      <c r="AC85" s="12">
        <f t="shared" si="1371"/>
        <v>24.36</v>
      </c>
      <c r="AD85" s="12">
        <f t="shared" si="1371"/>
        <v>0</v>
      </c>
      <c r="AE85" s="12">
        <f t="shared" si="1372"/>
        <v>0</v>
      </c>
      <c r="AF85" s="12">
        <f t="shared" si="1372"/>
        <v>0</v>
      </c>
      <c r="AG85" s="12">
        <f>SUM(AG86:AG96)</f>
        <v>52500.79</v>
      </c>
      <c r="AH85" s="12">
        <f t="shared" ref="AH85:AL85" si="1373">SUM(AH86:AH96)</f>
        <v>148455.22</v>
      </c>
      <c r="AI85" s="12">
        <f t="shared" si="1373"/>
        <v>109439.93</v>
      </c>
      <c r="AJ85" s="12">
        <f t="shared" ref="AJ85" si="1374">SUM(AJ86:AJ96)</f>
        <v>114321</v>
      </c>
      <c r="AK85" s="12">
        <f t="shared" si="1373"/>
        <v>107321</v>
      </c>
      <c r="AL85" s="12">
        <f t="shared" si="1373"/>
        <v>81349.849999999991</v>
      </c>
      <c r="AM85" s="12">
        <f>SUM(AM86:AM96)</f>
        <v>111521.4</v>
      </c>
      <c r="AN85" s="12">
        <f>SUM(AN86:AN96)</f>
        <v>111521.4</v>
      </c>
      <c r="AO85" s="12">
        <f>SUM(AO86:AO96)</f>
        <v>78843.73000000001</v>
      </c>
      <c r="AP85" s="12">
        <f t="shared" ref="AP85" si="1375">SUM(AP86:AP96)</f>
        <v>83120</v>
      </c>
      <c r="AQ85" s="12">
        <f>SUM(AQ86:AQ96)</f>
        <v>91004.800000000003</v>
      </c>
      <c r="AR85" s="12">
        <f t="shared" ref="AR85:AS85" si="1376">SUM(AR86:AR96)</f>
        <v>93970.66</v>
      </c>
      <c r="AS85" s="12">
        <f t="shared" si="1376"/>
        <v>139523</v>
      </c>
      <c r="AT85" s="12">
        <f t="shared" ref="AT85:AY85" si="1377">SUM(AT86:AT96)</f>
        <v>139523</v>
      </c>
      <c r="AU85" s="12">
        <f t="shared" si="1377"/>
        <v>4256.3899999999994</v>
      </c>
      <c r="AV85" s="12">
        <f t="shared" ref="AV85:AW85" si="1378">SUM(AV86:AV96)</f>
        <v>2015.77</v>
      </c>
      <c r="AW85" s="12">
        <f t="shared" si="1378"/>
        <v>2055.77</v>
      </c>
      <c r="AX85" s="12">
        <f t="shared" si="1377"/>
        <v>1142.04</v>
      </c>
      <c r="AY85" s="12">
        <f t="shared" si="1377"/>
        <v>1975</v>
      </c>
      <c r="AZ85" s="12">
        <f>SUM(AZ86:AZ96)</f>
        <v>1975</v>
      </c>
      <c r="BA85" s="12">
        <f>SUM(BA86:BA96)</f>
        <v>1033.28</v>
      </c>
      <c r="BB85" s="12">
        <f t="shared" ref="BB85" si="1379">SUM(BB86:BB96)</f>
        <v>1725</v>
      </c>
      <c r="BC85" s="12">
        <f>SUM(BC86:BC96)</f>
        <v>1725</v>
      </c>
      <c r="BD85" s="12">
        <f t="shared" ref="BD85:BG85" si="1380">SUM(BD86:BD96)</f>
        <v>1459.31</v>
      </c>
      <c r="BE85" s="12">
        <f t="shared" ref="BE85" si="1381">SUM(BE86:BE96)</f>
        <v>2420</v>
      </c>
      <c r="BF85" s="12">
        <f t="shared" si="1380"/>
        <v>2220</v>
      </c>
      <c r="BG85" s="12">
        <f t="shared" si="1380"/>
        <v>936.20999999999992</v>
      </c>
      <c r="BH85" s="12">
        <f t="shared" ref="BH85:BJ85" si="1382">SUM(BH86:BH96)</f>
        <v>2326.1</v>
      </c>
      <c r="BI85" s="12">
        <f t="shared" si="1382"/>
        <v>2326.1</v>
      </c>
      <c r="BJ85" s="12">
        <f t="shared" si="1382"/>
        <v>2325</v>
      </c>
      <c r="BK85" s="12">
        <f>SUM(BK86:BK96)</f>
        <v>169387.32</v>
      </c>
      <c r="BL85" s="12">
        <f>SUM(BL86:BL96)</f>
        <v>9149.2099999999991</v>
      </c>
      <c r="BM85" s="12">
        <f>SUM(BM86:BM96)</f>
        <v>6680.84</v>
      </c>
      <c r="BN85" s="12">
        <f t="shared" ref="BN85" si="1383">SUM(BN86:BN96)</f>
        <v>6073.9</v>
      </c>
      <c r="BO85" s="12">
        <f>SUM(BO86:BO96)</f>
        <v>3073.9</v>
      </c>
      <c r="BP85" s="12">
        <f>SUM(BP86:BP96)</f>
        <v>2039.3400000000001</v>
      </c>
      <c r="BQ85" s="12">
        <f>SUM(BQ86:BQ96)</f>
        <v>3073.9</v>
      </c>
      <c r="BR85" s="12">
        <f>SUM(BR86:BR96)</f>
        <v>3073.9</v>
      </c>
      <c r="BS85" s="12">
        <f>SUM(BS86:BS96)</f>
        <v>1067.6099999999999</v>
      </c>
      <c r="BT85" s="12">
        <f t="shared" ref="BT85" si="1384">SUM(BT86:BT96)</f>
        <v>2780</v>
      </c>
      <c r="BU85" s="12">
        <f>SUM(BU86:BU96)</f>
        <v>2780</v>
      </c>
      <c r="BV85" s="12">
        <f t="shared" ref="BV85:BW85" si="1385">SUM(BV86:BV96)</f>
        <v>2101.6799999999998</v>
      </c>
      <c r="BW85" s="12">
        <f t="shared" si="1385"/>
        <v>2234</v>
      </c>
      <c r="BX85" s="12">
        <f t="shared" ref="BX85:CC85" si="1386">SUM(BX86:BX96)</f>
        <v>3000</v>
      </c>
      <c r="BY85" s="12">
        <f>SUM(BY86:BY96)</f>
        <v>1563.8400000000001</v>
      </c>
      <c r="BZ85" s="12">
        <f t="shared" ref="BZ85" si="1387">SUM(BZ86:BZ96)</f>
        <v>1994.13</v>
      </c>
      <c r="CA85" s="12">
        <f>SUM(CA86:CA96)</f>
        <v>1994.13</v>
      </c>
      <c r="CB85" s="12">
        <f t="shared" si="1386"/>
        <v>1885.43</v>
      </c>
      <c r="CC85" s="12">
        <f t="shared" si="1386"/>
        <v>1847</v>
      </c>
      <c r="CD85" s="12">
        <f>SUM(CD86:CD96)</f>
        <v>1850</v>
      </c>
      <c r="CE85" s="12">
        <f>SUM(CE86:CE96)</f>
        <v>306.27</v>
      </c>
      <c r="CF85" s="12">
        <f t="shared" ref="CF85" si="1388">SUM(CF86:CF96)</f>
        <v>1990</v>
      </c>
      <c r="CG85" s="12">
        <f>SUM(CG86:CG96)</f>
        <v>1990</v>
      </c>
      <c r="CH85" s="12">
        <f t="shared" ref="CH85:CL85" si="1389">SUM(CH86:CH96)</f>
        <v>1500.2500000000002</v>
      </c>
      <c r="CI85" s="12">
        <f t="shared" ref="CI85" si="1390">SUM(CI86:CI96)</f>
        <v>2197.5</v>
      </c>
      <c r="CJ85" s="12">
        <f t="shared" si="1389"/>
        <v>3097.4</v>
      </c>
      <c r="CK85" s="12">
        <f t="shared" si="1389"/>
        <v>3883.73</v>
      </c>
      <c r="CL85" s="12">
        <f t="shared" si="1389"/>
        <v>2573.9</v>
      </c>
      <c r="CM85" s="12">
        <f t="shared" ref="CM85:CO85" si="1391">SUM(CM86:CM96)</f>
        <v>3973.9</v>
      </c>
      <c r="CN85" s="12">
        <f t="shared" si="1391"/>
        <v>2274</v>
      </c>
      <c r="CO85" s="12">
        <f t="shared" si="1391"/>
        <v>1334.23</v>
      </c>
      <c r="CP85" s="12">
        <f t="shared" ref="CP85:CT85" si="1392">SUM(CP86:CP96)</f>
        <v>280.39999999999998</v>
      </c>
      <c r="CQ85" s="12">
        <f t="shared" si="1392"/>
        <v>205.04</v>
      </c>
      <c r="CR85" s="12">
        <f t="shared" ref="CR85" si="1393">SUM(CR86:CR96)</f>
        <v>0</v>
      </c>
      <c r="CS85" s="12">
        <f t="shared" si="1392"/>
        <v>0</v>
      </c>
      <c r="CT85" s="12">
        <f t="shared" si="1392"/>
        <v>32.619999999999997</v>
      </c>
      <c r="CU85" s="12">
        <f>SUM(CU86:CU96)</f>
        <v>0</v>
      </c>
      <c r="CV85" s="12">
        <f>SUM(CV86:CV96)</f>
        <v>0</v>
      </c>
      <c r="CW85" s="12">
        <f t="shared" ref="CW85:DW85" si="1394">SUM(CW86:CW96)</f>
        <v>0</v>
      </c>
      <c r="CX85" s="12">
        <f t="shared" ref="CX85" si="1395">SUM(CX86:CX96)</f>
        <v>0</v>
      </c>
      <c r="CY85" s="12">
        <f t="shared" si="1394"/>
        <v>0</v>
      </c>
      <c r="CZ85" s="12">
        <f t="shared" ref="CZ85:DA85" si="1396">SUM(CZ86:CZ96)</f>
        <v>0.23</v>
      </c>
      <c r="DA85" s="12">
        <f t="shared" si="1396"/>
        <v>0</v>
      </c>
      <c r="DB85" s="12">
        <f t="shared" ref="DB85:DG85" si="1397">SUM(DB86:DB96)</f>
        <v>0</v>
      </c>
      <c r="DC85" s="12">
        <f t="shared" si="1394"/>
        <v>0.64</v>
      </c>
      <c r="DD85" s="12">
        <f t="shared" ref="DD85" si="1398">SUM(DD86:DD96)</f>
        <v>0</v>
      </c>
      <c r="DE85" s="12">
        <f t="shared" si="1394"/>
        <v>0</v>
      </c>
      <c r="DF85" s="12">
        <f t="shared" si="1397"/>
        <v>0.91</v>
      </c>
      <c r="DG85" s="12">
        <f t="shared" si="1397"/>
        <v>0</v>
      </c>
      <c r="DH85" s="12">
        <f t="shared" ref="DH85:DP85" si="1399">SUM(DH86:DH96)</f>
        <v>0</v>
      </c>
      <c r="DI85" s="12">
        <f t="shared" si="1399"/>
        <v>0.92</v>
      </c>
      <c r="DJ85" s="12">
        <f t="shared" ref="DJ85" si="1400">SUM(DJ86:DJ96)</f>
        <v>0</v>
      </c>
      <c r="DK85" s="12">
        <f t="shared" si="1399"/>
        <v>0</v>
      </c>
      <c r="DL85" s="12">
        <f t="shared" si="1399"/>
        <v>9.01</v>
      </c>
      <c r="DM85" s="12">
        <f t="shared" ref="DM85" si="1401">SUM(DM86:DM96)</f>
        <v>29.6</v>
      </c>
      <c r="DN85" s="12">
        <f t="shared" si="1399"/>
        <v>10</v>
      </c>
      <c r="DO85" s="12">
        <f t="shared" si="1399"/>
        <v>9.74</v>
      </c>
      <c r="DP85" s="12">
        <f t="shared" si="1399"/>
        <v>0</v>
      </c>
      <c r="DQ85" s="12">
        <f t="shared" ref="DQ85:DS85" si="1402">SUM(DQ86:DQ96)</f>
        <v>0</v>
      </c>
      <c r="DR85" s="12">
        <f t="shared" si="1402"/>
        <v>0</v>
      </c>
      <c r="DS85" s="12">
        <f t="shared" si="1402"/>
        <v>307342.32</v>
      </c>
      <c r="DT85" s="12">
        <f t="shared" si="1394"/>
        <v>288804.01</v>
      </c>
      <c r="DU85" s="12">
        <f t="shared" si="1394"/>
        <v>168745.65</v>
      </c>
      <c r="DV85" s="12">
        <f t="shared" ref="DV85" si="1403">SUM(DV86:DV96)</f>
        <v>207000</v>
      </c>
      <c r="DW85" s="12">
        <f t="shared" si="1394"/>
        <v>159452.91</v>
      </c>
      <c r="DX85" s="12">
        <f t="shared" si="1361"/>
        <v>171355.27999999997</v>
      </c>
      <c r="DY85" s="12">
        <f>SUM(DY86:DY96)</f>
        <v>259004.7</v>
      </c>
      <c r="DZ85" s="12">
        <f>SUM(DZ86:DZ96)</f>
        <v>235797</v>
      </c>
      <c r="EA85" s="12">
        <f t="shared" ref="EA85:FA85" si="1404">SUM(EA86:EA96)</f>
        <v>193735.51</v>
      </c>
      <c r="EB85" s="12">
        <f t="shared" ref="EB85:EC85" si="1405">SUM(EB86:EB96)</f>
        <v>155500</v>
      </c>
      <c r="EC85" s="12">
        <f t="shared" si="1405"/>
        <v>155500</v>
      </c>
      <c r="ED85" s="12">
        <f>SUM(ED86:ED96)</f>
        <v>96395.329999999987</v>
      </c>
      <c r="EE85" s="12">
        <f>SUM(EE86:EE96)</f>
        <v>90430</v>
      </c>
      <c r="EF85" s="12">
        <f>SUM(EF86:EF96)</f>
        <v>86510</v>
      </c>
      <c r="EG85" s="12">
        <f t="shared" ref="EG85:EI85" si="1406">SUM(EG86:EG96)</f>
        <v>22410.16</v>
      </c>
      <c r="EH85" s="12">
        <f t="shared" ref="EH85" si="1407">SUM(EH86:EH96)</f>
        <v>83716.58</v>
      </c>
      <c r="EI85" s="12">
        <f t="shared" si="1406"/>
        <v>74716.58</v>
      </c>
      <c r="EJ85" s="12">
        <f t="shared" ref="EJ85:EK85" si="1408">SUM(EJ86:EJ96)</f>
        <v>69935.069999999992</v>
      </c>
      <c r="EK85" s="12">
        <f t="shared" si="1408"/>
        <v>72043</v>
      </c>
      <c r="EL85" s="12">
        <f t="shared" ref="EL85:ET85" si="1409">SUM(EL86:EL96)</f>
        <v>67913</v>
      </c>
      <c r="EM85" s="12">
        <f t="shared" si="1409"/>
        <v>48506.229999999996</v>
      </c>
      <c r="EN85" s="12">
        <f t="shared" ref="EN85" si="1410">SUM(EN86:EN96)</f>
        <v>71270</v>
      </c>
      <c r="EO85" s="12">
        <f t="shared" si="1409"/>
        <v>71270</v>
      </c>
      <c r="EP85" s="12">
        <f t="shared" si="1409"/>
        <v>47700.11</v>
      </c>
      <c r="EQ85" s="12">
        <f t="shared" ref="EQ85" si="1411">SUM(EQ86:EQ96)</f>
        <v>74000.2</v>
      </c>
      <c r="ER85" s="12">
        <f t="shared" si="1409"/>
        <v>56700</v>
      </c>
      <c r="ES85" s="12">
        <f t="shared" si="1409"/>
        <v>29088.480000000007</v>
      </c>
      <c r="ET85" s="12">
        <f t="shared" si="1409"/>
        <v>50399.999999999993</v>
      </c>
      <c r="EU85" s="12">
        <f t="shared" ref="EU85:EW85" si="1412">SUM(EU86:EU96)</f>
        <v>137556</v>
      </c>
      <c r="EV85" s="12">
        <f t="shared" si="1412"/>
        <v>225400</v>
      </c>
      <c r="EW85" s="12">
        <f t="shared" si="1412"/>
        <v>30687.32</v>
      </c>
      <c r="EX85" s="12">
        <f t="shared" si="1404"/>
        <v>6449.21</v>
      </c>
      <c r="EY85" s="12">
        <f t="shared" si="1404"/>
        <v>4715.8</v>
      </c>
      <c r="EZ85" s="12">
        <f t="shared" ref="EZ85" si="1413">SUM(EZ86:EZ96)</f>
        <v>0</v>
      </c>
      <c r="FA85" s="12">
        <f t="shared" si="1404"/>
        <v>0</v>
      </c>
      <c r="FB85" s="12">
        <f t="shared" si="1361"/>
        <v>1047.82</v>
      </c>
      <c r="FC85" s="12">
        <f>SUM(FC86:FC96)</f>
        <v>0</v>
      </c>
      <c r="FD85" s="12">
        <f>SUM(FD86:FD96)</f>
        <v>0</v>
      </c>
      <c r="FE85" s="12">
        <f t="shared" ref="FE85:GE85" si="1414">SUM(FE86:FE96)</f>
        <v>0</v>
      </c>
      <c r="FF85" s="12">
        <f t="shared" ref="FF85" si="1415">SUM(FF86:FF96)</f>
        <v>0</v>
      </c>
      <c r="FG85" s="12">
        <f t="shared" si="1414"/>
        <v>20</v>
      </c>
      <c r="FH85" s="12">
        <f t="shared" ref="FH85:FI85" si="1416">SUM(FH86:FH96)</f>
        <v>25.14</v>
      </c>
      <c r="FI85" s="12">
        <f t="shared" si="1416"/>
        <v>0</v>
      </c>
      <c r="FJ85" s="12">
        <f t="shared" ref="FJ85:FO85" si="1417">SUM(FJ86:FJ96)</f>
        <v>0</v>
      </c>
      <c r="FK85" s="12">
        <f t="shared" si="1414"/>
        <v>14.32</v>
      </c>
      <c r="FL85" s="12">
        <f t="shared" ref="FL85" si="1418">SUM(FL86:FL96)</f>
        <v>0</v>
      </c>
      <c r="FM85" s="12">
        <f t="shared" si="1414"/>
        <v>0</v>
      </c>
      <c r="FN85" s="12">
        <f t="shared" si="1417"/>
        <v>19.920000000000002</v>
      </c>
      <c r="FO85" s="12">
        <f t="shared" si="1417"/>
        <v>0</v>
      </c>
      <c r="FP85" s="12">
        <f t="shared" ref="FP85:FX85" si="1419">SUM(FP86:FP96)</f>
        <v>10</v>
      </c>
      <c r="FQ85" s="12">
        <f t="shared" si="1419"/>
        <v>20.100000000000001</v>
      </c>
      <c r="FR85" s="12">
        <f t="shared" ref="FR85" si="1420">SUM(FR86:FR96)</f>
        <v>0</v>
      </c>
      <c r="FS85" s="12">
        <f t="shared" si="1419"/>
        <v>0</v>
      </c>
      <c r="FT85" s="12">
        <f t="shared" si="1419"/>
        <v>85.589999999999989</v>
      </c>
      <c r="FU85" s="12">
        <f t="shared" ref="FU85" si="1421">SUM(FU86:FU96)</f>
        <v>124.5</v>
      </c>
      <c r="FV85" s="12">
        <f t="shared" si="1419"/>
        <v>3024.5</v>
      </c>
      <c r="FW85" s="12">
        <f t="shared" si="1419"/>
        <v>3747.3399999999997</v>
      </c>
      <c r="FX85" s="12">
        <f t="shared" si="1419"/>
        <v>600</v>
      </c>
      <c r="FY85" s="12">
        <f t="shared" ref="FY85:GA85" si="1422">SUM(FY86:FY96)</f>
        <v>600</v>
      </c>
      <c r="FZ85" s="12">
        <f t="shared" si="1422"/>
        <v>0</v>
      </c>
      <c r="GA85" s="12">
        <f t="shared" si="1422"/>
        <v>0</v>
      </c>
      <c r="GB85" s="12">
        <f t="shared" si="1414"/>
        <v>50408</v>
      </c>
      <c r="GC85" s="12">
        <f t="shared" si="1414"/>
        <v>74720.88</v>
      </c>
      <c r="GD85" s="12">
        <f t="shared" ref="GD85" si="1423">SUM(GD86:GD96)</f>
        <v>81000</v>
      </c>
      <c r="GE85" s="12">
        <f t="shared" si="1414"/>
        <v>88816.57</v>
      </c>
      <c r="GF85" s="12">
        <f t="shared" si="1361"/>
        <v>83783.94</v>
      </c>
      <c r="GG85" s="12">
        <f>SUM(GG86:GG96)</f>
        <v>0</v>
      </c>
      <c r="GH85" s="12">
        <f>SUM(GH86:GH96)</f>
        <v>96353.05</v>
      </c>
      <c r="GI85" s="12">
        <f t="shared" ref="GI85:GQ85" si="1424">SUM(GI86:GI96)</f>
        <v>77089.97</v>
      </c>
      <c r="GJ85" s="12">
        <f t="shared" ref="GJ85" si="1425">SUM(GJ86:GJ96)</f>
        <v>78160</v>
      </c>
      <c r="GK85" s="12">
        <f t="shared" si="1424"/>
        <v>79167.73000000001</v>
      </c>
      <c r="GL85" s="12">
        <f t="shared" ref="GL85:GM85" si="1426">SUM(GL86:GL96)</f>
        <v>52492.49</v>
      </c>
      <c r="GM85" s="12">
        <f t="shared" si="1426"/>
        <v>0</v>
      </c>
      <c r="GN85" s="12">
        <f t="shared" ref="GN85:GS85" si="1427">SUM(GN86:GN96)</f>
        <v>10768.19</v>
      </c>
      <c r="GO85" s="12">
        <f t="shared" si="1424"/>
        <v>18874.11</v>
      </c>
      <c r="GP85" s="12">
        <f t="shared" ref="GP85" si="1428">SUM(GP86:GP96)</f>
        <v>5873.5199999999995</v>
      </c>
      <c r="GQ85" s="12">
        <f t="shared" si="1424"/>
        <v>20428.32</v>
      </c>
      <c r="GR85" s="12">
        <f t="shared" si="1427"/>
        <v>32640.15</v>
      </c>
      <c r="GS85" s="12">
        <f t="shared" si="1427"/>
        <v>30667</v>
      </c>
      <c r="GT85" s="12">
        <f t="shared" ref="GT85:HM85" si="1429">SUM(GT86:GT96)</f>
        <v>22380</v>
      </c>
      <c r="GU85" s="12">
        <f t="shared" si="1429"/>
        <v>18930.219999999998</v>
      </c>
      <c r="GV85" s="12">
        <f t="shared" ref="GV85" si="1430">SUM(GV86:GV96)</f>
        <v>22090</v>
      </c>
      <c r="GW85" s="12">
        <f t="shared" si="1429"/>
        <v>22090</v>
      </c>
      <c r="GX85" s="12">
        <f t="shared" si="1429"/>
        <v>22750.27</v>
      </c>
      <c r="GY85" s="12">
        <f t="shared" ref="GY85" si="1431">SUM(GY86:GY96)</f>
        <v>20500</v>
      </c>
      <c r="GZ85" s="12">
        <f t="shared" si="1429"/>
        <v>21000</v>
      </c>
      <c r="HA85" s="12">
        <f t="shared" si="1429"/>
        <v>11001.42</v>
      </c>
      <c r="HB85" s="12">
        <f t="shared" ref="HB85:HD85" si="1432">SUM(HB86:HB96)</f>
        <v>0</v>
      </c>
      <c r="HC85" s="12">
        <f t="shared" si="1432"/>
        <v>0</v>
      </c>
      <c r="HD85" s="12">
        <f t="shared" si="1432"/>
        <v>0</v>
      </c>
      <c r="HE85" s="12">
        <f t="shared" si="1429"/>
        <v>567923.14</v>
      </c>
      <c r="HF85" s="12">
        <f t="shared" ref="HF85" si="1433">SUM(HF86:HF96)</f>
        <v>504948.05</v>
      </c>
      <c r="HG85" s="12">
        <f t="shared" si="1429"/>
        <v>369533.32</v>
      </c>
      <c r="HH85" s="12">
        <f t="shared" si="1429"/>
        <v>408394.9</v>
      </c>
      <c r="HI85" s="12">
        <f t="shared" ref="HI85" si="1434">SUM(HI86:HI96)</f>
        <v>358664.38</v>
      </c>
      <c r="HJ85" s="12">
        <f t="shared" si="1429"/>
        <v>339902.42999999993</v>
      </c>
      <c r="HK85" s="12">
        <f t="shared" si="1429"/>
        <v>378600</v>
      </c>
      <c r="HL85" s="12">
        <f t="shared" ref="HL85" si="1435">SUM(HL86:HL96)</f>
        <v>451745.35</v>
      </c>
      <c r="HM85" s="12">
        <f t="shared" si="1429"/>
        <v>350736.82</v>
      </c>
      <c r="HN85" s="12">
        <f t="shared" ref="HN85:HO85" si="1436">SUM(HN86:HN96)</f>
        <v>319560</v>
      </c>
      <c r="HO85" s="12">
        <f t="shared" si="1436"/>
        <v>328472.53000000003</v>
      </c>
      <c r="HP85" s="12">
        <f t="shared" ref="HP85:HX85" si="1437">SUM(HP86:HP96)</f>
        <v>244987.63</v>
      </c>
      <c r="HQ85" s="12">
        <f t="shared" si="1437"/>
        <v>232187</v>
      </c>
      <c r="HR85" s="12">
        <f t="shared" ref="HR85" si="1438">SUM(HR86:HR96)</f>
        <v>239801.19</v>
      </c>
      <c r="HS85" s="12">
        <f t="shared" si="1437"/>
        <v>47125.32</v>
      </c>
      <c r="HT85" s="12">
        <f t="shared" ref="HT85:HW85" si="1439">SUM(HT86:HT96)</f>
        <v>93600</v>
      </c>
      <c r="HU85" s="12">
        <f t="shared" ref="HU85" si="1440">SUM(HU86:HU96)</f>
        <v>99194.8</v>
      </c>
      <c r="HV85" s="12">
        <f t="shared" si="1439"/>
        <v>105631.67</v>
      </c>
      <c r="HW85" s="12">
        <f t="shared" si="1439"/>
        <v>106532</v>
      </c>
      <c r="HX85" s="12">
        <f t="shared" si="1437"/>
        <v>94138</v>
      </c>
      <c r="HY85" s="12">
        <f t="shared" ref="HY85:IA85" si="1441">SUM(HY86:HY96)</f>
        <v>68805.239999999991</v>
      </c>
      <c r="HZ85" s="12">
        <f t="shared" ref="HZ85" si="1442">SUM(HZ86:HZ96)</f>
        <v>97075</v>
      </c>
      <c r="IA85" s="12">
        <f t="shared" si="1441"/>
        <v>97075</v>
      </c>
      <c r="IB85" s="12">
        <f t="shared" ref="IB85:ID85" si="1443">SUM(IB86:IB96)</f>
        <v>73554.100000000006</v>
      </c>
      <c r="IC85" s="12">
        <f t="shared" ref="IC85" si="1444">SUM(IC86:IC96)</f>
        <v>99380.800000000003</v>
      </c>
      <c r="ID85" s="12">
        <f t="shared" si="1443"/>
        <v>86051.9</v>
      </c>
      <c r="IE85" s="12">
        <f t="shared" ref="IE85:IG85" si="1445">SUM(IE86:IE96)</f>
        <v>48691.280000000006</v>
      </c>
      <c r="IF85" s="12">
        <f t="shared" ref="IF85:II85" si="1446">SUM(IF86:IF96)</f>
        <v>55899.999999999993</v>
      </c>
      <c r="IG85" s="12">
        <f t="shared" si="1445"/>
        <v>144456.00000000003</v>
      </c>
      <c r="IH85" s="12">
        <f t="shared" ref="IH85" si="1447">SUM(IH86:IH96)</f>
        <v>325100.18</v>
      </c>
      <c r="II85" s="12">
        <f t="shared" si="1446"/>
        <v>229999</v>
      </c>
      <c r="IJ85" s="54"/>
    </row>
    <row r="86" spans="1:244" x14ac:dyDescent="0.25">
      <c r="A86" s="5">
        <v>4502</v>
      </c>
      <c r="B86" s="9" t="s">
        <v>47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120000</v>
      </c>
      <c r="DT86" s="13">
        <v>120000</v>
      </c>
      <c r="DU86" s="13">
        <v>49140.84</v>
      </c>
      <c r="DV86" s="13">
        <v>51150</v>
      </c>
      <c r="DW86" s="13">
        <v>46142.65</v>
      </c>
      <c r="DX86" s="13">
        <v>46142.65</v>
      </c>
      <c r="DY86" s="13">
        <v>55000</v>
      </c>
      <c r="DZ86" s="13">
        <v>66000</v>
      </c>
      <c r="EA86" s="13">
        <v>68582.19</v>
      </c>
      <c r="EB86" s="13">
        <v>35000</v>
      </c>
      <c r="EC86" s="13">
        <v>35000</v>
      </c>
      <c r="ED86" s="13">
        <v>23703.119999999999</v>
      </c>
      <c r="EE86" s="13">
        <v>5000</v>
      </c>
      <c r="EF86" s="13">
        <v>5000</v>
      </c>
      <c r="EG86" s="13">
        <v>0</v>
      </c>
      <c r="EH86" s="13">
        <v>4500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2000</v>
      </c>
      <c r="EO86" s="13">
        <v>2000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15000</v>
      </c>
      <c r="EV86" s="13">
        <v>21312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0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4500</v>
      </c>
      <c r="GT86" s="13">
        <v>1000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f t="shared" ref="HE86:HE96" si="1448">C86+BK86+AG86+CO86+DS86+EW86+GA86</f>
        <v>120000</v>
      </c>
      <c r="HF86" s="13">
        <f t="shared" ref="HF86:HF96" si="1449">D86+BL86+AH86+CP86+DT86+EX86+GB86</f>
        <v>120000</v>
      </c>
      <c r="HG86" s="13">
        <f t="shared" ref="HG86:HG96" si="1450">E86+BM86+AI86+CQ86+DU86+EY86+GC86</f>
        <v>49140.84</v>
      </c>
      <c r="HH86" s="13">
        <f t="shared" ref="HH86:HH96" si="1451">F86+BN86+AJ86+CR86+DV86+EZ86+GD86</f>
        <v>51150</v>
      </c>
      <c r="HI86" s="13">
        <f t="shared" ref="HI86:HI96" si="1452">G86+BO86+AK86+CS86+DW86+FA86+GE86</f>
        <v>46142.65</v>
      </c>
      <c r="HJ86" s="13">
        <f t="shared" ref="HJ86:HJ96" si="1453">H86+BP86+AL86+CT86+DX86+FB86+GF86</f>
        <v>46142.65</v>
      </c>
      <c r="HK86" s="13">
        <f t="shared" ref="HK86:HK96" si="1454">I86+BQ86+AM86+CU86+DY86+FC86+GG86</f>
        <v>55000</v>
      </c>
      <c r="HL86" s="13">
        <f t="shared" ref="HL86:HL96" si="1455">J86+BR86+AN86+CV86+DZ86+FD86+GH86</f>
        <v>66000</v>
      </c>
      <c r="HM86" s="13">
        <f t="shared" ref="HM86:HM96" si="1456">K86+BS86+AO86+CW86+EA86+FE86+GI86</f>
        <v>68582.19</v>
      </c>
      <c r="HN86" s="13">
        <f t="shared" ref="HN86:HN96" si="1457">L86+BT86+AP86+CX86+EB86+FF86+GJ86</f>
        <v>35000</v>
      </c>
      <c r="HO86" s="13">
        <f t="shared" ref="HO86:HO96" si="1458">M86+BU86+AQ86+CY86+EC86+FG86+GK86</f>
        <v>35000</v>
      </c>
      <c r="HP86" s="13">
        <f t="shared" ref="HP86:HP96" si="1459">N86+BV86+AR86+CZ86+ED86+FH86+GL86</f>
        <v>23703.119999999999</v>
      </c>
      <c r="HQ86" s="13">
        <f t="shared" ref="HQ86:HQ96" si="1460">O86+BW86+AS86+DA86+EE86+FI86+GM86</f>
        <v>5000</v>
      </c>
      <c r="HR86" s="13">
        <f t="shared" ref="HR86:HR96" si="1461">P86+BX86+AT86+DB86+EF86+FJ86+GN86</f>
        <v>5000</v>
      </c>
      <c r="HS86" s="13">
        <f t="shared" ref="HS86:HS96" si="1462">Q86+BY86+AU86+DC86+EG86+FK86+GO86</f>
        <v>0</v>
      </c>
      <c r="HT86" s="13">
        <f t="shared" ref="HT86:HT96" si="1463">R86+BZ86+AV86+DD86+EH86+FL86+GP86</f>
        <v>4500</v>
      </c>
      <c r="HU86" s="13">
        <f t="shared" ref="HU86:HU96" si="1464">S86+CA86+AW86+DE86+EI86+FM86+GQ86</f>
        <v>0</v>
      </c>
      <c r="HV86" s="13">
        <f t="shared" ref="HV86:HV96" si="1465">T86+CB86+AX86+DF86+EJ86+FN86+GR86</f>
        <v>0</v>
      </c>
      <c r="HW86" s="13">
        <f t="shared" ref="HW86:HW96" si="1466">U86+CC86+AY86+DG86+EK86+FO86+GS86</f>
        <v>4500</v>
      </c>
      <c r="HX86" s="13">
        <f t="shared" ref="HX86:HX96" si="1467">V86+CD86+AZ86+DH86+EL86+FP86+GT86</f>
        <v>1000</v>
      </c>
      <c r="HY86" s="13">
        <f t="shared" ref="HY86:HY96" si="1468">W86+CE86+BA86+DI86+EM86+FQ86+GU86</f>
        <v>0</v>
      </c>
      <c r="HZ86" s="13">
        <f t="shared" ref="HZ86:HZ96" si="1469">X86+CF86+BB86+DJ86+EN86+FR86+GV86</f>
        <v>2000</v>
      </c>
      <c r="IA86" s="13">
        <f t="shared" ref="IA86:IA96" si="1470">Y86+CG86+BC86+DK86+EO86+FS86+GW86</f>
        <v>2000</v>
      </c>
      <c r="IB86" s="13">
        <f t="shared" ref="IB86:IB96" si="1471">Z86+BD86+CH86+DL86+EP86+FT86+GX86</f>
        <v>0</v>
      </c>
      <c r="IC86" s="13">
        <f t="shared" ref="IC86:IC96" si="1472">AA86+BE86+CI86+DM86+EQ86+FU86+GY86</f>
        <v>0</v>
      </c>
      <c r="ID86" s="13">
        <f t="shared" ref="ID86:ID96" si="1473">AB86+BF86+CJ86+DN86+ER86+FV86+GZ86</f>
        <v>0</v>
      </c>
      <c r="IE86" s="13">
        <f t="shared" ref="IE86:IE96" si="1474">AC86+BG86+CK86+DO86+ES86+FW86+HA86</f>
        <v>0</v>
      </c>
      <c r="IF86" s="13">
        <f t="shared" ref="IF86:IF96" si="1475">AD86+BH86+CL86+DP86+ET86+FX86+HB86</f>
        <v>0</v>
      </c>
      <c r="IG86" s="13">
        <f t="shared" ref="IG86:IH96" si="1476">AE86+BI86+CM86+DQ86+EU86+FY86+HC86</f>
        <v>15000</v>
      </c>
      <c r="IH86" s="13">
        <v>20506.48</v>
      </c>
      <c r="II86" s="13">
        <f>AF86+BJ86+CN86+DR86+EV86+FZ86+HD86</f>
        <v>21312</v>
      </c>
      <c r="IJ86" s="54"/>
    </row>
    <row r="87" spans="1:244" x14ac:dyDescent="0.25">
      <c r="A87" s="5">
        <v>4503</v>
      </c>
      <c r="B87" s="9" t="s">
        <v>48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10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52000</v>
      </c>
      <c r="DT87" s="13">
        <v>52000</v>
      </c>
      <c r="DU87" s="13">
        <v>29007.7</v>
      </c>
      <c r="DV87" s="13">
        <v>39250</v>
      </c>
      <c r="DW87" s="13">
        <v>14080.58</v>
      </c>
      <c r="DX87" s="13">
        <v>15028.28</v>
      </c>
      <c r="DY87" s="13">
        <v>55000</v>
      </c>
      <c r="DZ87" s="13">
        <v>32000</v>
      </c>
      <c r="EA87" s="13">
        <v>27377.81</v>
      </c>
      <c r="EB87" s="13">
        <v>20000</v>
      </c>
      <c r="EC87" s="13">
        <v>20000</v>
      </c>
      <c r="ED87" s="13">
        <v>2698.8</v>
      </c>
      <c r="EE87" s="13">
        <v>5000</v>
      </c>
      <c r="EF87" s="13">
        <v>5000</v>
      </c>
      <c r="EG87" s="13">
        <v>0</v>
      </c>
      <c r="EH87" s="13">
        <v>4500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1000</v>
      </c>
      <c r="EO87" s="13">
        <v>1000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35000</v>
      </c>
      <c r="EV87" s="13">
        <v>62640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0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4500</v>
      </c>
      <c r="GT87" s="13">
        <v>1000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f t="shared" si="1448"/>
        <v>52000</v>
      </c>
      <c r="HF87" s="13">
        <f t="shared" si="1449"/>
        <v>52000</v>
      </c>
      <c r="HG87" s="13">
        <f t="shared" si="1450"/>
        <v>29007.7</v>
      </c>
      <c r="HH87" s="13">
        <f t="shared" si="1451"/>
        <v>39250</v>
      </c>
      <c r="HI87" s="13">
        <f t="shared" si="1452"/>
        <v>14080.58</v>
      </c>
      <c r="HJ87" s="13">
        <f t="shared" si="1453"/>
        <v>15028.28</v>
      </c>
      <c r="HK87" s="13">
        <f t="shared" si="1454"/>
        <v>55000</v>
      </c>
      <c r="HL87" s="13">
        <f t="shared" si="1455"/>
        <v>32000</v>
      </c>
      <c r="HM87" s="13">
        <f t="shared" si="1456"/>
        <v>27377.81</v>
      </c>
      <c r="HN87" s="13">
        <f t="shared" si="1457"/>
        <v>20000</v>
      </c>
      <c r="HO87" s="13">
        <f t="shared" si="1458"/>
        <v>20000</v>
      </c>
      <c r="HP87" s="13">
        <f t="shared" si="1459"/>
        <v>2698.8</v>
      </c>
      <c r="HQ87" s="13">
        <f t="shared" si="1460"/>
        <v>5000</v>
      </c>
      <c r="HR87" s="13">
        <f t="shared" si="1461"/>
        <v>5000</v>
      </c>
      <c r="HS87" s="13">
        <f t="shared" si="1462"/>
        <v>0</v>
      </c>
      <c r="HT87" s="13">
        <f t="shared" si="1463"/>
        <v>4500</v>
      </c>
      <c r="HU87" s="13">
        <f t="shared" si="1464"/>
        <v>0</v>
      </c>
      <c r="HV87" s="13">
        <f t="shared" si="1465"/>
        <v>0</v>
      </c>
      <c r="HW87" s="13">
        <f t="shared" si="1466"/>
        <v>4500</v>
      </c>
      <c r="HX87" s="13">
        <f t="shared" si="1467"/>
        <v>1010</v>
      </c>
      <c r="HY87" s="13">
        <f t="shared" si="1468"/>
        <v>0</v>
      </c>
      <c r="HZ87" s="13">
        <f t="shared" si="1469"/>
        <v>1000</v>
      </c>
      <c r="IA87" s="13">
        <f t="shared" si="1470"/>
        <v>1000</v>
      </c>
      <c r="IB87" s="13">
        <f t="shared" si="1471"/>
        <v>0</v>
      </c>
      <c r="IC87" s="13">
        <f t="shared" si="1472"/>
        <v>0</v>
      </c>
      <c r="ID87" s="13">
        <f t="shared" si="1473"/>
        <v>0</v>
      </c>
      <c r="IE87" s="13">
        <f t="shared" si="1474"/>
        <v>0</v>
      </c>
      <c r="IF87" s="13">
        <f t="shared" si="1475"/>
        <v>0</v>
      </c>
      <c r="IG87" s="13">
        <f t="shared" si="1476"/>
        <v>35000</v>
      </c>
      <c r="IH87" s="13">
        <v>79015.37</v>
      </c>
      <c r="II87" s="13">
        <f>AF87+BJ87+CN87+DR87+EV87+FZ87+HD87</f>
        <v>62640</v>
      </c>
      <c r="IJ87" s="54"/>
    </row>
    <row r="88" spans="1:244" x14ac:dyDescent="0.25">
      <c r="A88" s="5">
        <v>4504</v>
      </c>
      <c r="B88" s="9" t="s">
        <v>49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59000</v>
      </c>
      <c r="DT88" s="13">
        <v>59000</v>
      </c>
      <c r="DU88" s="13">
        <v>43483.67</v>
      </c>
      <c r="DV88" s="13">
        <v>38500</v>
      </c>
      <c r="DW88" s="13">
        <v>34930</v>
      </c>
      <c r="DX88" s="13">
        <v>44162.25</v>
      </c>
      <c r="DY88" s="13">
        <v>57500</v>
      </c>
      <c r="DZ88" s="13">
        <v>47000</v>
      </c>
      <c r="EA88" s="13">
        <v>23585.85</v>
      </c>
      <c r="EB88" s="13">
        <v>15000</v>
      </c>
      <c r="EC88" s="13">
        <v>15000</v>
      </c>
      <c r="ED88" s="13">
        <v>11634.81</v>
      </c>
      <c r="EE88" s="13">
        <v>5000</v>
      </c>
      <c r="EF88" s="13">
        <v>5000</v>
      </c>
      <c r="EG88" s="13">
        <v>944.8</v>
      </c>
      <c r="EH88" s="13">
        <v>5000</v>
      </c>
      <c r="EI88" s="13">
        <v>5000</v>
      </c>
      <c r="EJ88" s="13">
        <v>916.32</v>
      </c>
      <c r="EK88" s="13">
        <v>5000</v>
      </c>
      <c r="EL88" s="13">
        <v>2500</v>
      </c>
      <c r="EM88" s="13">
        <v>51</v>
      </c>
      <c r="EN88" s="13">
        <v>2500</v>
      </c>
      <c r="EO88" s="13">
        <v>2500</v>
      </c>
      <c r="EP88" s="13">
        <v>3.85</v>
      </c>
      <c r="EQ88" s="13">
        <v>1500</v>
      </c>
      <c r="ER88" s="13">
        <v>1500</v>
      </c>
      <c r="ES88" s="13">
        <v>121.63</v>
      </c>
      <c r="ET88" s="13">
        <v>2500</v>
      </c>
      <c r="EU88" s="13">
        <v>40000</v>
      </c>
      <c r="EV88" s="13">
        <v>43920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0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33</v>
      </c>
      <c r="GM88" s="13">
        <v>0</v>
      </c>
      <c r="GN88" s="13">
        <v>0</v>
      </c>
      <c r="GO88" s="13">
        <v>0</v>
      </c>
      <c r="GP88" s="13">
        <v>0</v>
      </c>
      <c r="GQ88" s="13">
        <v>50</v>
      </c>
      <c r="GR88" s="13">
        <v>13.18</v>
      </c>
      <c r="GS88" s="13">
        <v>0</v>
      </c>
      <c r="GT88" s="13">
        <v>1000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f t="shared" si="1448"/>
        <v>59000</v>
      </c>
      <c r="HF88" s="13">
        <f t="shared" si="1449"/>
        <v>59000</v>
      </c>
      <c r="HG88" s="13">
        <f t="shared" si="1450"/>
        <v>43483.67</v>
      </c>
      <c r="HH88" s="13">
        <f t="shared" si="1451"/>
        <v>38500</v>
      </c>
      <c r="HI88" s="13">
        <f t="shared" si="1452"/>
        <v>34930</v>
      </c>
      <c r="HJ88" s="13">
        <f t="shared" si="1453"/>
        <v>44162.25</v>
      </c>
      <c r="HK88" s="13">
        <f t="shared" si="1454"/>
        <v>57500</v>
      </c>
      <c r="HL88" s="13">
        <f t="shared" si="1455"/>
        <v>47000</v>
      </c>
      <c r="HM88" s="13">
        <f t="shared" si="1456"/>
        <v>23585.85</v>
      </c>
      <c r="HN88" s="13">
        <f t="shared" si="1457"/>
        <v>15000</v>
      </c>
      <c r="HO88" s="13">
        <f t="shared" si="1458"/>
        <v>15000</v>
      </c>
      <c r="HP88" s="13">
        <f t="shared" si="1459"/>
        <v>11667.81</v>
      </c>
      <c r="HQ88" s="13">
        <f t="shared" si="1460"/>
        <v>5000</v>
      </c>
      <c r="HR88" s="13">
        <f t="shared" si="1461"/>
        <v>5000</v>
      </c>
      <c r="HS88" s="13">
        <f t="shared" si="1462"/>
        <v>944.8</v>
      </c>
      <c r="HT88" s="13">
        <f t="shared" si="1463"/>
        <v>5000</v>
      </c>
      <c r="HU88" s="13">
        <f t="shared" si="1464"/>
        <v>5050</v>
      </c>
      <c r="HV88" s="13">
        <f t="shared" si="1465"/>
        <v>929.5</v>
      </c>
      <c r="HW88" s="13">
        <f t="shared" si="1466"/>
        <v>5000</v>
      </c>
      <c r="HX88" s="13">
        <f t="shared" si="1467"/>
        <v>3500</v>
      </c>
      <c r="HY88" s="13">
        <f t="shared" si="1468"/>
        <v>51</v>
      </c>
      <c r="HZ88" s="13">
        <f t="shared" si="1469"/>
        <v>2500</v>
      </c>
      <c r="IA88" s="13">
        <f t="shared" si="1470"/>
        <v>2500</v>
      </c>
      <c r="IB88" s="13">
        <f t="shared" si="1471"/>
        <v>3.85</v>
      </c>
      <c r="IC88" s="13">
        <f t="shared" si="1472"/>
        <v>1500</v>
      </c>
      <c r="ID88" s="13">
        <f t="shared" si="1473"/>
        <v>1500</v>
      </c>
      <c r="IE88" s="13">
        <f t="shared" si="1474"/>
        <v>121.63</v>
      </c>
      <c r="IF88" s="13">
        <f t="shared" si="1475"/>
        <v>2500</v>
      </c>
      <c r="IG88" s="13">
        <f t="shared" si="1476"/>
        <v>40000</v>
      </c>
      <c r="IH88" s="13">
        <v>54501.05</v>
      </c>
      <c r="II88" s="13">
        <f>AF88+BJ88+CN88+DR88+EV88+FZ88+HD88</f>
        <v>43920</v>
      </c>
      <c r="IJ88" s="54"/>
    </row>
    <row r="89" spans="1:244" x14ac:dyDescent="0.25">
      <c r="A89" s="5">
        <v>4505</v>
      </c>
      <c r="B89" s="9" t="s">
        <v>50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48000</v>
      </c>
      <c r="DT89" s="13">
        <v>48000</v>
      </c>
      <c r="DU89" s="13">
        <v>37934.79</v>
      </c>
      <c r="DV89" s="13">
        <v>42000</v>
      </c>
      <c r="DW89" s="13">
        <v>28199.68</v>
      </c>
      <c r="DX89" s="13">
        <v>38862.17</v>
      </c>
      <c r="DY89" s="13">
        <v>58000</v>
      </c>
      <c r="DZ89" s="13">
        <v>53297</v>
      </c>
      <c r="EA89" s="13">
        <v>41000.67</v>
      </c>
      <c r="EB89" s="13">
        <v>58000</v>
      </c>
      <c r="EC89" s="13">
        <v>58000</v>
      </c>
      <c r="ED89" s="13">
        <v>40995.61</v>
      </c>
      <c r="EE89" s="13">
        <v>58000</v>
      </c>
      <c r="EF89" s="13">
        <v>58000</v>
      </c>
      <c r="EG89" s="13">
        <v>13859</v>
      </c>
      <c r="EH89" s="13">
        <v>54721.31</v>
      </c>
      <c r="EI89" s="13">
        <v>54721.31</v>
      </c>
      <c r="EJ89" s="13">
        <v>60469.72</v>
      </c>
      <c r="EK89" s="13">
        <v>52373</v>
      </c>
      <c r="EL89" s="13">
        <v>52373</v>
      </c>
      <c r="EM89" s="13">
        <v>37136.1</v>
      </c>
      <c r="EN89" s="13">
        <v>54650</v>
      </c>
      <c r="EO89" s="13">
        <v>54650</v>
      </c>
      <c r="EP89" s="13">
        <v>33475.74</v>
      </c>
      <c r="EQ89" s="13">
        <v>58800</v>
      </c>
      <c r="ER89" s="13">
        <v>38800</v>
      </c>
      <c r="ES89" s="13">
        <v>18518.330000000002</v>
      </c>
      <c r="ET89" s="13">
        <v>31885.119999999999</v>
      </c>
      <c r="EU89" s="13">
        <v>31885.119999999999</v>
      </c>
      <c r="EV89" s="13">
        <v>26136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0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v>0</v>
      </c>
      <c r="GD89" s="13">
        <v>0</v>
      </c>
      <c r="GE89" s="13">
        <v>0</v>
      </c>
      <c r="GF89" s="13">
        <v>0</v>
      </c>
      <c r="GG89" s="13">
        <v>0</v>
      </c>
      <c r="GH89" s="13">
        <v>23</v>
      </c>
      <c r="GI89" s="13">
        <v>7.64</v>
      </c>
      <c r="GJ89" s="13">
        <v>0</v>
      </c>
      <c r="GK89" s="13">
        <v>7.73</v>
      </c>
      <c r="GL89" s="13">
        <v>2521.14</v>
      </c>
      <c r="GM89" s="13">
        <v>0</v>
      </c>
      <c r="GN89" s="13">
        <v>0</v>
      </c>
      <c r="GO89" s="13">
        <v>735.68</v>
      </c>
      <c r="GP89" s="13">
        <v>3278.69</v>
      </c>
      <c r="GQ89" s="13">
        <v>3278.69</v>
      </c>
      <c r="GR89" s="13">
        <v>24.27</v>
      </c>
      <c r="GS89" s="13">
        <v>3457</v>
      </c>
      <c r="GT89" s="13">
        <v>3000</v>
      </c>
      <c r="GU89" s="13">
        <v>15.82</v>
      </c>
      <c r="GV89" s="13">
        <v>4100</v>
      </c>
      <c r="GW89" s="13">
        <v>4100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f t="shared" si="1448"/>
        <v>48000</v>
      </c>
      <c r="HF89" s="13">
        <f t="shared" si="1449"/>
        <v>48000</v>
      </c>
      <c r="HG89" s="13">
        <f t="shared" si="1450"/>
        <v>37934.79</v>
      </c>
      <c r="HH89" s="13">
        <f t="shared" si="1451"/>
        <v>42000</v>
      </c>
      <c r="HI89" s="13">
        <f t="shared" si="1452"/>
        <v>28199.68</v>
      </c>
      <c r="HJ89" s="13">
        <f t="shared" si="1453"/>
        <v>38862.17</v>
      </c>
      <c r="HK89" s="13">
        <f t="shared" si="1454"/>
        <v>58000</v>
      </c>
      <c r="HL89" s="13">
        <f t="shared" si="1455"/>
        <v>53320</v>
      </c>
      <c r="HM89" s="13">
        <f t="shared" si="1456"/>
        <v>41008.31</v>
      </c>
      <c r="HN89" s="13">
        <f t="shared" si="1457"/>
        <v>58000</v>
      </c>
      <c r="HO89" s="13">
        <f t="shared" si="1458"/>
        <v>58007.73</v>
      </c>
      <c r="HP89" s="13">
        <f t="shared" si="1459"/>
        <v>43516.75</v>
      </c>
      <c r="HQ89" s="13">
        <f t="shared" si="1460"/>
        <v>58000</v>
      </c>
      <c r="HR89" s="13">
        <f t="shared" si="1461"/>
        <v>58000</v>
      </c>
      <c r="HS89" s="13">
        <f t="shared" si="1462"/>
        <v>14594.68</v>
      </c>
      <c r="HT89" s="13">
        <f t="shared" si="1463"/>
        <v>58000</v>
      </c>
      <c r="HU89" s="13">
        <f t="shared" si="1464"/>
        <v>58000</v>
      </c>
      <c r="HV89" s="13">
        <f t="shared" si="1465"/>
        <v>60493.99</v>
      </c>
      <c r="HW89" s="13">
        <f t="shared" si="1466"/>
        <v>55830</v>
      </c>
      <c r="HX89" s="13">
        <f t="shared" si="1467"/>
        <v>55373</v>
      </c>
      <c r="HY89" s="13">
        <f t="shared" si="1468"/>
        <v>37151.919999999998</v>
      </c>
      <c r="HZ89" s="13">
        <f t="shared" si="1469"/>
        <v>58750</v>
      </c>
      <c r="IA89" s="13">
        <f t="shared" si="1470"/>
        <v>58750</v>
      </c>
      <c r="IB89" s="13">
        <f t="shared" si="1471"/>
        <v>33475.74</v>
      </c>
      <c r="IC89" s="13">
        <f t="shared" si="1472"/>
        <v>58800</v>
      </c>
      <c r="ID89" s="13">
        <f t="shared" si="1473"/>
        <v>38800</v>
      </c>
      <c r="IE89" s="13">
        <f t="shared" si="1474"/>
        <v>18518.330000000002</v>
      </c>
      <c r="IF89" s="13">
        <f t="shared" si="1475"/>
        <v>31885.119999999999</v>
      </c>
      <c r="IG89" s="13">
        <f t="shared" si="1476"/>
        <v>31885.119999999999</v>
      </c>
      <c r="IH89" s="13">
        <v>41731.72</v>
      </c>
      <c r="II89" s="13">
        <f>AF89+BJ89+CN89+DR89+EV89+FZ89+HD89</f>
        <v>26136</v>
      </c>
      <c r="IJ89" s="54"/>
    </row>
    <row r="90" spans="1:244" x14ac:dyDescent="0.25">
      <c r="A90" s="5">
        <v>4506</v>
      </c>
      <c r="B90" s="9" t="s">
        <v>51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7000</v>
      </c>
      <c r="DT90" s="13">
        <v>7000</v>
      </c>
      <c r="DU90" s="13">
        <v>7128.29</v>
      </c>
      <c r="DV90" s="13">
        <v>11700</v>
      </c>
      <c r="DW90" s="13">
        <v>11700</v>
      </c>
      <c r="DX90" s="13">
        <v>11191.3</v>
      </c>
      <c r="DY90" s="13">
        <v>0</v>
      </c>
      <c r="DZ90" s="13">
        <v>13500</v>
      </c>
      <c r="EA90" s="13">
        <v>11319.49</v>
      </c>
      <c r="EB90" s="13">
        <v>13500</v>
      </c>
      <c r="EC90" s="13">
        <v>13500</v>
      </c>
      <c r="ED90" s="13">
        <v>11170.23</v>
      </c>
      <c r="EE90" s="13">
        <v>13500</v>
      </c>
      <c r="EF90" s="13">
        <v>13500</v>
      </c>
      <c r="EG90" s="13">
        <v>7599.86</v>
      </c>
      <c r="EH90" s="13">
        <v>11065.57</v>
      </c>
      <c r="EI90" s="13">
        <v>11065.57</v>
      </c>
      <c r="EJ90" s="13">
        <v>8539.9699999999993</v>
      </c>
      <c r="EK90" s="13">
        <v>10670</v>
      </c>
      <c r="EL90" s="13">
        <v>12040</v>
      </c>
      <c r="EM90" s="13">
        <v>11309.99</v>
      </c>
      <c r="EN90" s="13">
        <v>11000</v>
      </c>
      <c r="EO90" s="13">
        <v>11000</v>
      </c>
      <c r="EP90" s="13">
        <v>14175.47</v>
      </c>
      <c r="EQ90" s="13">
        <v>13400</v>
      </c>
      <c r="ER90" s="13">
        <v>13400</v>
      </c>
      <c r="ES90" s="13">
        <v>8033.38</v>
      </c>
      <c r="ET90" s="13">
        <v>11294</v>
      </c>
      <c r="EU90" s="13">
        <v>10950</v>
      </c>
      <c r="EV90" s="13">
        <v>11300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0</v>
      </c>
      <c r="FS90" s="13">
        <v>0</v>
      </c>
      <c r="FT90" s="13">
        <v>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v>0</v>
      </c>
      <c r="GD90" s="13">
        <v>0</v>
      </c>
      <c r="GE90" s="13">
        <v>0</v>
      </c>
      <c r="GF90" s="13">
        <v>0</v>
      </c>
      <c r="GG90" s="13">
        <v>0</v>
      </c>
      <c r="GH90" s="13">
        <v>0</v>
      </c>
      <c r="GI90" s="13">
        <v>0</v>
      </c>
      <c r="GJ90" s="13">
        <v>0</v>
      </c>
      <c r="GK90" s="13">
        <v>0</v>
      </c>
      <c r="GL90" s="13">
        <v>1204.6300000000001</v>
      </c>
      <c r="GM90" s="13">
        <v>0</v>
      </c>
      <c r="GN90" s="13">
        <v>2970</v>
      </c>
      <c r="GO90" s="13">
        <v>2233.75</v>
      </c>
      <c r="GP90" s="13">
        <v>2434.4299999999998</v>
      </c>
      <c r="GQ90" s="13">
        <v>2434.4299999999998</v>
      </c>
      <c r="GR90" s="13">
        <v>0</v>
      </c>
      <c r="GS90" s="13">
        <v>2830</v>
      </c>
      <c r="GT90" s="13">
        <v>1000</v>
      </c>
      <c r="GU90" s="13">
        <v>0</v>
      </c>
      <c r="GV90" s="13">
        <v>2410</v>
      </c>
      <c r="GW90" s="13">
        <v>2410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f t="shared" si="1448"/>
        <v>7000</v>
      </c>
      <c r="HF90" s="13">
        <f t="shared" si="1449"/>
        <v>7000</v>
      </c>
      <c r="HG90" s="13">
        <f t="shared" si="1450"/>
        <v>7128.29</v>
      </c>
      <c r="HH90" s="13">
        <f t="shared" si="1451"/>
        <v>11700</v>
      </c>
      <c r="HI90" s="13">
        <f t="shared" si="1452"/>
        <v>11700</v>
      </c>
      <c r="HJ90" s="13">
        <f t="shared" si="1453"/>
        <v>11191.3</v>
      </c>
      <c r="HK90" s="13">
        <f t="shared" si="1454"/>
        <v>0</v>
      </c>
      <c r="HL90" s="13">
        <f t="shared" si="1455"/>
        <v>13500</v>
      </c>
      <c r="HM90" s="13">
        <f t="shared" si="1456"/>
        <v>11319.49</v>
      </c>
      <c r="HN90" s="13">
        <f t="shared" si="1457"/>
        <v>13500</v>
      </c>
      <c r="HO90" s="13">
        <f t="shared" si="1458"/>
        <v>13500</v>
      </c>
      <c r="HP90" s="13">
        <f t="shared" si="1459"/>
        <v>12374.86</v>
      </c>
      <c r="HQ90" s="13">
        <f t="shared" si="1460"/>
        <v>13500</v>
      </c>
      <c r="HR90" s="13">
        <f t="shared" si="1461"/>
        <v>16470</v>
      </c>
      <c r="HS90" s="13">
        <f t="shared" si="1462"/>
        <v>9833.61</v>
      </c>
      <c r="HT90" s="13">
        <f t="shared" si="1463"/>
        <v>13500</v>
      </c>
      <c r="HU90" s="13">
        <f t="shared" si="1464"/>
        <v>13500</v>
      </c>
      <c r="HV90" s="13">
        <f t="shared" si="1465"/>
        <v>8539.9699999999993</v>
      </c>
      <c r="HW90" s="13">
        <f t="shared" si="1466"/>
        <v>13500</v>
      </c>
      <c r="HX90" s="13">
        <f t="shared" si="1467"/>
        <v>13040</v>
      </c>
      <c r="HY90" s="13">
        <f t="shared" si="1468"/>
        <v>11309.99</v>
      </c>
      <c r="HZ90" s="13">
        <f t="shared" si="1469"/>
        <v>13410</v>
      </c>
      <c r="IA90" s="13">
        <f t="shared" si="1470"/>
        <v>13410</v>
      </c>
      <c r="IB90" s="13">
        <f t="shared" si="1471"/>
        <v>14175.47</v>
      </c>
      <c r="IC90" s="13">
        <f t="shared" si="1472"/>
        <v>13400</v>
      </c>
      <c r="ID90" s="13">
        <f t="shared" si="1473"/>
        <v>13400</v>
      </c>
      <c r="IE90" s="13">
        <f t="shared" si="1474"/>
        <v>8033.38</v>
      </c>
      <c r="IF90" s="13">
        <f t="shared" si="1475"/>
        <v>11294</v>
      </c>
      <c r="IG90" s="13">
        <f t="shared" si="1476"/>
        <v>10950</v>
      </c>
      <c r="IH90" s="13">
        <v>10947.04</v>
      </c>
      <c r="II90" s="13">
        <f>AF90+BJ90+CN90+DR90+EV90+FZ90+HD90</f>
        <v>11300</v>
      </c>
      <c r="IJ90" s="54"/>
    </row>
    <row r="91" spans="1:244" x14ac:dyDescent="0.25">
      <c r="A91" s="5">
        <v>4507</v>
      </c>
      <c r="B91" s="9" t="s">
        <v>52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1800</v>
      </c>
      <c r="AH91" s="13">
        <v>1800</v>
      </c>
      <c r="AI91" s="13">
        <v>942.59</v>
      </c>
      <c r="AJ91" s="13">
        <v>2021</v>
      </c>
      <c r="AK91" s="13">
        <v>2021</v>
      </c>
      <c r="AL91" s="13">
        <v>735.97</v>
      </c>
      <c r="AM91" s="13">
        <v>2021.4</v>
      </c>
      <c r="AN91" s="13">
        <v>2021.4</v>
      </c>
      <c r="AO91" s="13">
        <v>1574.13</v>
      </c>
      <c r="AP91" s="13">
        <v>2000</v>
      </c>
      <c r="AQ91" s="13">
        <v>2000</v>
      </c>
      <c r="AR91" s="13">
        <v>700.46</v>
      </c>
      <c r="AS91" s="13">
        <v>2097</v>
      </c>
      <c r="AT91" s="13">
        <v>2097</v>
      </c>
      <c r="AU91" s="13">
        <v>1719.09</v>
      </c>
      <c r="AV91" s="13">
        <v>2015.77</v>
      </c>
      <c r="AW91" s="13">
        <v>2015.77</v>
      </c>
      <c r="AX91" s="13">
        <v>1094.81</v>
      </c>
      <c r="AY91" s="13">
        <v>1900</v>
      </c>
      <c r="AZ91" s="13">
        <v>1900</v>
      </c>
      <c r="BA91" s="13">
        <v>994.89</v>
      </c>
      <c r="BB91" s="13">
        <v>1650</v>
      </c>
      <c r="BC91" s="13">
        <v>1650</v>
      </c>
      <c r="BD91" s="13">
        <v>1270.0999999999999</v>
      </c>
      <c r="BE91" s="13">
        <v>2020</v>
      </c>
      <c r="BF91" s="13">
        <v>2020</v>
      </c>
      <c r="BG91" s="13">
        <v>843.66</v>
      </c>
      <c r="BH91" s="13">
        <v>1875.39</v>
      </c>
      <c r="BI91" s="13">
        <v>1875.39</v>
      </c>
      <c r="BJ91" s="13">
        <v>1900</v>
      </c>
      <c r="BK91" s="13">
        <v>2700</v>
      </c>
      <c r="BL91" s="13">
        <v>2700</v>
      </c>
      <c r="BM91" s="13">
        <v>1852.53</v>
      </c>
      <c r="BN91" s="13">
        <v>2073.9</v>
      </c>
      <c r="BO91" s="13">
        <v>2073.9</v>
      </c>
      <c r="BP91" s="13">
        <v>1517.42</v>
      </c>
      <c r="BQ91" s="13">
        <v>2073.9</v>
      </c>
      <c r="BR91" s="13">
        <v>2073.9</v>
      </c>
      <c r="BS91" s="13">
        <v>1067.6099999999999</v>
      </c>
      <c r="BT91" s="13">
        <v>2000</v>
      </c>
      <c r="BU91" s="13">
        <v>2000</v>
      </c>
      <c r="BV91" s="13">
        <v>2097.9499999999998</v>
      </c>
      <c r="BW91" s="13">
        <v>2000</v>
      </c>
      <c r="BX91" s="13">
        <v>2000</v>
      </c>
      <c r="BY91" s="13">
        <v>1553.45</v>
      </c>
      <c r="BZ91" s="13">
        <v>1994.13</v>
      </c>
      <c r="CA91" s="13">
        <v>1994.13</v>
      </c>
      <c r="CB91" s="13">
        <v>1870.94</v>
      </c>
      <c r="CC91" s="13">
        <v>1847</v>
      </c>
      <c r="CD91" s="13">
        <v>1847</v>
      </c>
      <c r="CE91" s="13">
        <v>291.64</v>
      </c>
      <c r="CF91" s="13">
        <v>1880</v>
      </c>
      <c r="CG91" s="13">
        <v>1880</v>
      </c>
      <c r="CH91" s="13">
        <v>1428.17</v>
      </c>
      <c r="CI91" s="13">
        <v>2073.9</v>
      </c>
      <c r="CJ91" s="13">
        <v>2073.9</v>
      </c>
      <c r="CK91" s="13">
        <v>904.33</v>
      </c>
      <c r="CL91" s="13">
        <v>1773.9</v>
      </c>
      <c r="CM91" s="13">
        <v>1773.9</v>
      </c>
      <c r="CN91" s="13">
        <v>1950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0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v>0</v>
      </c>
      <c r="FS91" s="13">
        <v>0</v>
      </c>
      <c r="FT91" s="13">
        <v>0</v>
      </c>
      <c r="FU91" s="13">
        <v>0</v>
      </c>
      <c r="FV91" s="13">
        <v>0</v>
      </c>
      <c r="FW91" s="13">
        <v>0</v>
      </c>
      <c r="FX91" s="13">
        <v>0</v>
      </c>
      <c r="FY91" s="13">
        <v>0</v>
      </c>
      <c r="FZ91" s="13">
        <v>0</v>
      </c>
      <c r="GA91" s="13">
        <v>0</v>
      </c>
      <c r="GB91" s="13">
        <v>0</v>
      </c>
      <c r="GC91" s="13">
        <v>0</v>
      </c>
      <c r="GD91" s="13">
        <v>0</v>
      </c>
      <c r="GE91" s="13">
        <v>0</v>
      </c>
      <c r="GF91" s="13">
        <v>33.409999999999997</v>
      </c>
      <c r="GG91" s="13">
        <v>0</v>
      </c>
      <c r="GH91" s="13">
        <v>20.05</v>
      </c>
      <c r="GI91" s="13">
        <v>71.209999999999994</v>
      </c>
      <c r="GJ91" s="13">
        <v>60</v>
      </c>
      <c r="GK91" s="13">
        <v>60</v>
      </c>
      <c r="GL91" s="13">
        <v>149.36000000000001</v>
      </c>
      <c r="GM91" s="13">
        <v>0</v>
      </c>
      <c r="GN91" s="13">
        <v>100</v>
      </c>
      <c r="GO91" s="13">
        <v>103.93</v>
      </c>
      <c r="GP91" s="13">
        <v>160.4</v>
      </c>
      <c r="GQ91" s="13">
        <v>160.4</v>
      </c>
      <c r="GR91" s="13">
        <v>51.41</v>
      </c>
      <c r="GS91" s="13">
        <v>348</v>
      </c>
      <c r="GT91" s="13">
        <v>348</v>
      </c>
      <c r="GU91" s="13">
        <v>96.6</v>
      </c>
      <c r="GV91" s="13">
        <v>550</v>
      </c>
      <c r="GW91" s="13">
        <v>550</v>
      </c>
      <c r="GX91" s="13">
        <v>51.52</v>
      </c>
      <c r="GY91" s="13">
        <v>100</v>
      </c>
      <c r="GZ91" s="13">
        <v>600</v>
      </c>
      <c r="HA91" s="13">
        <v>0</v>
      </c>
      <c r="HB91" s="13">
        <v>0</v>
      </c>
      <c r="HC91" s="13">
        <v>0</v>
      </c>
      <c r="HD91" s="13">
        <v>0</v>
      </c>
      <c r="HE91" s="13">
        <f t="shared" si="1448"/>
        <v>4500</v>
      </c>
      <c r="HF91" s="13">
        <f t="shared" si="1449"/>
        <v>4500</v>
      </c>
      <c r="HG91" s="13">
        <f t="shared" si="1450"/>
        <v>2795.12</v>
      </c>
      <c r="HH91" s="13">
        <f t="shared" si="1451"/>
        <v>4094.9</v>
      </c>
      <c r="HI91" s="13">
        <f t="shared" si="1452"/>
        <v>4094.9</v>
      </c>
      <c r="HJ91" s="13">
        <f t="shared" si="1453"/>
        <v>2286.8000000000002</v>
      </c>
      <c r="HK91" s="13">
        <f t="shared" si="1454"/>
        <v>4095.3</v>
      </c>
      <c r="HL91" s="13">
        <f t="shared" si="1455"/>
        <v>4115.3500000000004</v>
      </c>
      <c r="HM91" s="13">
        <f t="shared" si="1456"/>
        <v>2712.95</v>
      </c>
      <c r="HN91" s="13">
        <f t="shared" si="1457"/>
        <v>4060</v>
      </c>
      <c r="HO91" s="13">
        <f t="shared" si="1458"/>
        <v>4060</v>
      </c>
      <c r="HP91" s="13">
        <f t="shared" si="1459"/>
        <v>2947.77</v>
      </c>
      <c r="HQ91" s="13">
        <f t="shared" si="1460"/>
        <v>4097</v>
      </c>
      <c r="HR91" s="13">
        <f t="shared" si="1461"/>
        <v>4197</v>
      </c>
      <c r="HS91" s="13">
        <f t="shared" si="1462"/>
        <v>3376.47</v>
      </c>
      <c r="HT91" s="13">
        <f t="shared" si="1463"/>
        <v>4170.3</v>
      </c>
      <c r="HU91" s="13">
        <f t="shared" si="1464"/>
        <v>4170.3</v>
      </c>
      <c r="HV91" s="13">
        <f t="shared" si="1465"/>
        <v>3017.16</v>
      </c>
      <c r="HW91" s="13">
        <f t="shared" si="1466"/>
        <v>4095</v>
      </c>
      <c r="HX91" s="13">
        <f t="shared" si="1467"/>
        <v>4095</v>
      </c>
      <c r="HY91" s="13">
        <f t="shared" si="1468"/>
        <v>1383.1299999999999</v>
      </c>
      <c r="HZ91" s="13">
        <f t="shared" si="1469"/>
        <v>4080</v>
      </c>
      <c r="IA91" s="13">
        <f t="shared" si="1470"/>
        <v>4080</v>
      </c>
      <c r="IB91" s="13">
        <f t="shared" si="1471"/>
        <v>2749.79</v>
      </c>
      <c r="IC91" s="13">
        <f t="shared" si="1472"/>
        <v>4193.8999999999996</v>
      </c>
      <c r="ID91" s="13">
        <f t="shared" si="1473"/>
        <v>4693.8999999999996</v>
      </c>
      <c r="IE91" s="13">
        <f t="shared" si="1474"/>
        <v>1747.99</v>
      </c>
      <c r="IF91" s="13">
        <f t="shared" si="1475"/>
        <v>3649.29</v>
      </c>
      <c r="IG91" s="13">
        <f t="shared" si="1476"/>
        <v>3649.29</v>
      </c>
      <c r="IH91" s="13">
        <v>2341.71</v>
      </c>
      <c r="II91" s="13">
        <f>AF91+BJ91+CN91+DR91+EV91+FZ91+HD91</f>
        <v>3850</v>
      </c>
      <c r="IJ91" s="54"/>
    </row>
    <row r="92" spans="1:244" x14ac:dyDescent="0.25">
      <c r="A92" s="5">
        <v>4508</v>
      </c>
      <c r="B92" s="9" t="s">
        <v>53</v>
      </c>
      <c r="C92" s="13">
        <v>0</v>
      </c>
      <c r="D92" s="13">
        <v>0</v>
      </c>
      <c r="E92" s="13">
        <v>4000</v>
      </c>
      <c r="F92" s="13">
        <v>0</v>
      </c>
      <c r="G92" s="13">
        <v>0</v>
      </c>
      <c r="H92" s="13">
        <v>0</v>
      </c>
      <c r="I92" s="13">
        <v>5000</v>
      </c>
      <c r="J92" s="13">
        <v>5000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92.55</v>
      </c>
      <c r="BH92" s="13">
        <v>0</v>
      </c>
      <c r="BI92" s="13">
        <v>0</v>
      </c>
      <c r="BJ92" s="13">
        <v>0</v>
      </c>
      <c r="BK92" s="13"/>
      <c r="BL92" s="13"/>
      <c r="BM92" s="13"/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0</v>
      </c>
      <c r="DY92" s="13">
        <v>13500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13">
        <v>0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0</v>
      </c>
      <c r="EU92" s="13">
        <v>0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0</v>
      </c>
      <c r="FI92" s="13">
        <v>0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0</v>
      </c>
      <c r="FP92" s="13">
        <v>0</v>
      </c>
      <c r="FQ92" s="13">
        <v>0</v>
      </c>
      <c r="FR92" s="13">
        <v>0</v>
      </c>
      <c r="FS92" s="13">
        <v>0</v>
      </c>
      <c r="FT92" s="13">
        <v>0</v>
      </c>
      <c r="FU92" s="13">
        <v>0</v>
      </c>
      <c r="FV92" s="13">
        <v>0</v>
      </c>
      <c r="FW92" s="13">
        <v>0</v>
      </c>
      <c r="FX92" s="13">
        <v>0</v>
      </c>
      <c r="FY92" s="13">
        <v>0</v>
      </c>
      <c r="FZ92" s="13">
        <v>0</v>
      </c>
      <c r="GA92" s="13">
        <v>0</v>
      </c>
      <c r="GB92" s="13">
        <v>0</v>
      </c>
      <c r="GC92" s="13">
        <v>0</v>
      </c>
      <c r="GD92" s="13">
        <v>0</v>
      </c>
      <c r="GE92" s="13">
        <v>0</v>
      </c>
      <c r="GF92" s="13">
        <v>0</v>
      </c>
      <c r="GG92" s="13">
        <v>0</v>
      </c>
      <c r="GH92" s="13">
        <v>0</v>
      </c>
      <c r="GI92" s="13">
        <v>0</v>
      </c>
      <c r="GJ92" s="13">
        <v>0</v>
      </c>
      <c r="GK92" s="13">
        <v>0</v>
      </c>
      <c r="GL92" s="13">
        <v>0</v>
      </c>
      <c r="GM92" s="13">
        <v>0</v>
      </c>
      <c r="GN92" s="13">
        <v>0</v>
      </c>
      <c r="GO92" s="13">
        <v>0</v>
      </c>
      <c r="GP92" s="13">
        <v>0</v>
      </c>
      <c r="GQ92" s="13">
        <v>0</v>
      </c>
      <c r="GR92" s="13">
        <v>0</v>
      </c>
      <c r="GS92" s="13">
        <v>0</v>
      </c>
      <c r="GT92" s="13">
        <v>0</v>
      </c>
      <c r="GU92" s="13">
        <v>0</v>
      </c>
      <c r="GV92" s="13">
        <v>0</v>
      </c>
      <c r="GW92" s="13">
        <v>0</v>
      </c>
      <c r="GX92" s="13">
        <v>0</v>
      </c>
      <c r="GY92" s="13">
        <v>0</v>
      </c>
      <c r="GZ92" s="13">
        <v>0</v>
      </c>
      <c r="HA92" s="13">
        <v>0</v>
      </c>
      <c r="HB92" s="13">
        <v>0</v>
      </c>
      <c r="HC92" s="13">
        <v>0</v>
      </c>
      <c r="HD92" s="13">
        <v>0</v>
      </c>
      <c r="HE92" s="13">
        <f t="shared" si="1448"/>
        <v>0</v>
      </c>
      <c r="HF92" s="13">
        <f t="shared" si="1449"/>
        <v>0</v>
      </c>
      <c r="HG92" s="13">
        <f t="shared" si="1450"/>
        <v>4000</v>
      </c>
      <c r="HH92" s="13">
        <f t="shared" si="1451"/>
        <v>0</v>
      </c>
      <c r="HI92" s="13">
        <f t="shared" si="1452"/>
        <v>0</v>
      </c>
      <c r="HJ92" s="13">
        <f t="shared" si="1453"/>
        <v>0</v>
      </c>
      <c r="HK92" s="13">
        <f t="shared" si="1454"/>
        <v>18500</v>
      </c>
      <c r="HL92" s="13">
        <f t="shared" si="1455"/>
        <v>5000</v>
      </c>
      <c r="HM92" s="13">
        <f t="shared" si="1456"/>
        <v>0</v>
      </c>
      <c r="HN92" s="13">
        <f t="shared" si="1457"/>
        <v>0</v>
      </c>
      <c r="HO92" s="13">
        <f t="shared" si="1458"/>
        <v>0</v>
      </c>
      <c r="HP92" s="13">
        <f t="shared" si="1459"/>
        <v>0</v>
      </c>
      <c r="HQ92" s="13">
        <f t="shared" si="1460"/>
        <v>0</v>
      </c>
      <c r="HR92" s="13">
        <f t="shared" si="1461"/>
        <v>0</v>
      </c>
      <c r="HS92" s="13">
        <f t="shared" si="1462"/>
        <v>0</v>
      </c>
      <c r="HT92" s="13">
        <f t="shared" si="1463"/>
        <v>0</v>
      </c>
      <c r="HU92" s="13">
        <f t="shared" si="1464"/>
        <v>0</v>
      </c>
      <c r="HV92" s="13">
        <f t="shared" si="1465"/>
        <v>0</v>
      </c>
      <c r="HW92" s="13">
        <f t="shared" si="1466"/>
        <v>0</v>
      </c>
      <c r="HX92" s="13">
        <f t="shared" si="1467"/>
        <v>0</v>
      </c>
      <c r="HY92" s="13">
        <f t="shared" si="1468"/>
        <v>0</v>
      </c>
      <c r="HZ92" s="13">
        <f t="shared" si="1469"/>
        <v>0</v>
      </c>
      <c r="IA92" s="13">
        <f t="shared" si="1470"/>
        <v>0</v>
      </c>
      <c r="IB92" s="13">
        <f t="shared" si="1471"/>
        <v>0</v>
      </c>
      <c r="IC92" s="13">
        <f t="shared" si="1472"/>
        <v>0</v>
      </c>
      <c r="ID92" s="13">
        <f t="shared" si="1473"/>
        <v>0</v>
      </c>
      <c r="IE92" s="13">
        <f t="shared" si="1474"/>
        <v>92.55</v>
      </c>
      <c r="IF92" s="13">
        <f t="shared" si="1475"/>
        <v>0</v>
      </c>
      <c r="IG92" s="13">
        <f t="shared" si="1476"/>
        <v>0</v>
      </c>
      <c r="IH92" s="13">
        <f t="shared" si="1476"/>
        <v>0</v>
      </c>
      <c r="II92" s="13">
        <f>AF92+BJ92+CN92+DR92+EV92+FZ92+HD92</f>
        <v>0</v>
      </c>
      <c r="IJ92" s="54"/>
    </row>
    <row r="93" spans="1:244" ht="15" customHeight="1" x14ac:dyDescent="0.25">
      <c r="A93" s="5">
        <v>4509</v>
      </c>
      <c r="B93" s="9" t="s">
        <v>54</v>
      </c>
      <c r="C93" s="13">
        <v>4546.8599999999997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40.01</v>
      </c>
      <c r="AA93" s="13">
        <v>100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34556.11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152.75</v>
      </c>
      <c r="BE93" s="13">
        <v>200</v>
      </c>
      <c r="BF93" s="13">
        <v>0</v>
      </c>
      <c r="BG93" s="13">
        <v>0</v>
      </c>
      <c r="BH93" s="13">
        <v>146.01</v>
      </c>
      <c r="BI93" s="13">
        <v>146.01</v>
      </c>
      <c r="BJ93" s="13">
        <v>80</v>
      </c>
      <c r="BK93" s="13">
        <v>20915.54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58.19</v>
      </c>
      <c r="CI93" s="13">
        <v>100</v>
      </c>
      <c r="CJ93" s="13">
        <v>1000</v>
      </c>
      <c r="CK93" s="13">
        <v>2942.87</v>
      </c>
      <c r="CL93" s="13">
        <v>600</v>
      </c>
      <c r="CM93" s="13">
        <v>2000</v>
      </c>
      <c r="CN93" s="13">
        <v>83</v>
      </c>
      <c r="CO93" s="13">
        <v>909.37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7.28</v>
      </c>
      <c r="DM93" s="13">
        <v>19.600000000000001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17093.71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13">
        <v>0</v>
      </c>
      <c r="EN93" s="13">
        <v>0</v>
      </c>
      <c r="EO93" s="13">
        <v>0</v>
      </c>
      <c r="EP93" s="13">
        <v>36.369999999999997</v>
      </c>
      <c r="EQ93" s="13">
        <v>100.2</v>
      </c>
      <c r="ER93" s="13">
        <v>2800</v>
      </c>
      <c r="ES93" s="13">
        <v>2395.65</v>
      </c>
      <c r="ET93" s="13">
        <v>4520.88</v>
      </c>
      <c r="EU93" s="13">
        <v>4520.88</v>
      </c>
      <c r="EV93" s="13">
        <v>42780</v>
      </c>
      <c r="EW93" s="13">
        <v>20915.54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0</v>
      </c>
      <c r="FG93" s="13">
        <v>0</v>
      </c>
      <c r="FH93" s="13">
        <v>0</v>
      </c>
      <c r="FI93" s="13">
        <v>0</v>
      </c>
      <c r="FJ93" s="13">
        <v>0</v>
      </c>
      <c r="FK93" s="13">
        <v>0</v>
      </c>
      <c r="FL93" s="13">
        <v>0</v>
      </c>
      <c r="FM93" s="13">
        <v>0</v>
      </c>
      <c r="FN93" s="13">
        <v>0</v>
      </c>
      <c r="FO93" s="13">
        <v>0</v>
      </c>
      <c r="FP93" s="13">
        <v>0</v>
      </c>
      <c r="FQ93" s="13">
        <v>0</v>
      </c>
      <c r="FR93" s="13">
        <v>0</v>
      </c>
      <c r="FS93" s="13">
        <v>0</v>
      </c>
      <c r="FT93" s="13">
        <v>69.099999999999994</v>
      </c>
      <c r="FU93" s="13">
        <v>100</v>
      </c>
      <c r="FV93" s="13">
        <v>3000</v>
      </c>
      <c r="FW93" s="13">
        <v>3686.45</v>
      </c>
      <c r="FX93" s="13">
        <v>600</v>
      </c>
      <c r="FY93" s="13">
        <v>600</v>
      </c>
      <c r="FZ93" s="13">
        <v>0</v>
      </c>
      <c r="GA93" s="13">
        <v>0</v>
      </c>
      <c r="GB93" s="13">
        <v>42000</v>
      </c>
      <c r="GC93" s="13">
        <v>63066.41</v>
      </c>
      <c r="GD93" s="13">
        <v>70000</v>
      </c>
      <c r="GE93" s="13">
        <v>70000</v>
      </c>
      <c r="GF93" s="13">
        <v>63743.97</v>
      </c>
      <c r="GG93" s="13">
        <v>0</v>
      </c>
      <c r="GH93" s="13">
        <v>65000</v>
      </c>
      <c r="GI93" s="13">
        <v>53151.62</v>
      </c>
      <c r="GJ93" s="13">
        <v>48000</v>
      </c>
      <c r="GK93" s="13">
        <v>48000</v>
      </c>
      <c r="GL93" s="13">
        <v>28061.919999999998</v>
      </c>
      <c r="GM93" s="13">
        <v>0</v>
      </c>
      <c r="GN93" s="13">
        <v>4693.3900000000003</v>
      </c>
      <c r="GO93" s="13">
        <v>15767.76</v>
      </c>
      <c r="GP93" s="13">
        <v>0</v>
      </c>
      <c r="GQ93" s="13">
        <v>14500</v>
      </c>
      <c r="GR93" s="13">
        <v>32501.05</v>
      </c>
      <c r="GS93" s="13">
        <v>15000</v>
      </c>
      <c r="GT93" s="13">
        <v>15000</v>
      </c>
      <c r="GU93" s="13">
        <v>18772.2</v>
      </c>
      <c r="GV93" s="13">
        <v>15000</v>
      </c>
      <c r="GW93" s="13">
        <v>15000</v>
      </c>
      <c r="GX93" s="13">
        <v>22394.55</v>
      </c>
      <c r="GY93" s="13">
        <v>20000</v>
      </c>
      <c r="GZ93" s="13">
        <v>20000</v>
      </c>
      <c r="HA93" s="13">
        <v>10879.98</v>
      </c>
      <c r="HB93" s="13">
        <v>0</v>
      </c>
      <c r="HC93" s="13">
        <v>0</v>
      </c>
      <c r="HD93" s="13">
        <v>0</v>
      </c>
      <c r="HE93" s="13">
        <f t="shared" si="1448"/>
        <v>98937.13</v>
      </c>
      <c r="HF93" s="13">
        <f t="shared" si="1449"/>
        <v>42000</v>
      </c>
      <c r="HG93" s="13">
        <f t="shared" si="1450"/>
        <v>63066.41</v>
      </c>
      <c r="HH93" s="13">
        <f t="shared" si="1451"/>
        <v>70000</v>
      </c>
      <c r="HI93" s="13">
        <f t="shared" si="1452"/>
        <v>70000</v>
      </c>
      <c r="HJ93" s="13">
        <f t="shared" si="1453"/>
        <v>63743.97</v>
      </c>
      <c r="HK93" s="13">
        <f t="shared" si="1454"/>
        <v>0</v>
      </c>
      <c r="HL93" s="13">
        <f t="shared" si="1455"/>
        <v>65000</v>
      </c>
      <c r="HM93" s="13">
        <f t="shared" si="1456"/>
        <v>53151.62</v>
      </c>
      <c r="HN93" s="13">
        <f t="shared" si="1457"/>
        <v>48000</v>
      </c>
      <c r="HO93" s="13">
        <f t="shared" si="1458"/>
        <v>48000</v>
      </c>
      <c r="HP93" s="13">
        <f t="shared" si="1459"/>
        <v>28061.919999999998</v>
      </c>
      <c r="HQ93" s="13">
        <f t="shared" si="1460"/>
        <v>0</v>
      </c>
      <c r="HR93" s="13">
        <f t="shared" si="1461"/>
        <v>4693.3900000000003</v>
      </c>
      <c r="HS93" s="13">
        <f t="shared" si="1462"/>
        <v>15767.76</v>
      </c>
      <c r="HT93" s="13">
        <f t="shared" si="1463"/>
        <v>0</v>
      </c>
      <c r="HU93" s="13">
        <f t="shared" si="1464"/>
        <v>14500</v>
      </c>
      <c r="HV93" s="13">
        <f t="shared" si="1465"/>
        <v>32501.05</v>
      </c>
      <c r="HW93" s="13">
        <f t="shared" si="1466"/>
        <v>15000</v>
      </c>
      <c r="HX93" s="13">
        <f t="shared" si="1467"/>
        <v>15000</v>
      </c>
      <c r="HY93" s="13">
        <f t="shared" si="1468"/>
        <v>18772.2</v>
      </c>
      <c r="HZ93" s="13">
        <f t="shared" si="1469"/>
        <v>15000</v>
      </c>
      <c r="IA93" s="13">
        <f t="shared" si="1470"/>
        <v>15000</v>
      </c>
      <c r="IB93" s="13">
        <f t="shared" si="1471"/>
        <v>22758.25</v>
      </c>
      <c r="IC93" s="13">
        <f t="shared" si="1472"/>
        <v>20619.8</v>
      </c>
      <c r="ID93" s="13">
        <f t="shared" si="1473"/>
        <v>26800</v>
      </c>
      <c r="IE93" s="13">
        <f t="shared" si="1474"/>
        <v>19904.95</v>
      </c>
      <c r="IF93" s="13">
        <f t="shared" si="1475"/>
        <v>5866.89</v>
      </c>
      <c r="IG93" s="13">
        <f t="shared" si="1476"/>
        <v>7266.89</v>
      </c>
      <c r="IH93" s="13">
        <v>68057.81</v>
      </c>
      <c r="II93" s="13">
        <f>AF93+BJ93+CN93+DR93+EV93+FZ93+HD93</f>
        <v>42943</v>
      </c>
      <c r="IJ93" s="54"/>
    </row>
    <row r="94" spans="1:244" ht="30" x14ac:dyDescent="0.25">
      <c r="A94" s="5">
        <v>4510</v>
      </c>
      <c r="B94" s="9" t="s">
        <v>55</v>
      </c>
      <c r="C94" s="13">
        <v>1402</v>
      </c>
      <c r="D94" s="13">
        <v>1402</v>
      </c>
      <c r="E94" s="13">
        <v>1025.18</v>
      </c>
      <c r="F94" s="13">
        <v>0</v>
      </c>
      <c r="G94" s="13">
        <v>0</v>
      </c>
      <c r="H94" s="13">
        <v>293.58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2.1</v>
      </c>
      <c r="O94" s="13">
        <v>0</v>
      </c>
      <c r="P94" s="13">
        <v>0</v>
      </c>
      <c r="Q94" s="13">
        <v>5.86</v>
      </c>
      <c r="R94" s="13">
        <v>0</v>
      </c>
      <c r="S94" s="13">
        <v>0</v>
      </c>
      <c r="T94" s="13">
        <v>8.15</v>
      </c>
      <c r="U94" s="13">
        <v>0</v>
      </c>
      <c r="V94" s="13">
        <v>0</v>
      </c>
      <c r="W94" s="13">
        <v>8.2200000000000006</v>
      </c>
      <c r="X94" s="13">
        <v>0</v>
      </c>
      <c r="Y94" s="13">
        <v>0</v>
      </c>
      <c r="Z94" s="13">
        <v>9.5500000000000007</v>
      </c>
      <c r="AA94" s="13">
        <v>9</v>
      </c>
      <c r="AB94" s="13">
        <v>0</v>
      </c>
      <c r="AC94" s="13">
        <v>24.36</v>
      </c>
      <c r="AD94" s="13">
        <v>0</v>
      </c>
      <c r="AE94" s="13">
        <v>0</v>
      </c>
      <c r="AF94" s="13">
        <v>0</v>
      </c>
      <c r="AG94" s="13">
        <v>10655.22</v>
      </c>
      <c r="AH94" s="13">
        <v>10655.22</v>
      </c>
      <c r="AI94" s="13">
        <v>7791.34</v>
      </c>
      <c r="AJ94" s="13">
        <v>0</v>
      </c>
      <c r="AK94" s="13">
        <v>0</v>
      </c>
      <c r="AL94" s="13">
        <v>1370.04</v>
      </c>
      <c r="AM94" s="13">
        <v>0</v>
      </c>
      <c r="AN94" s="13">
        <v>0</v>
      </c>
      <c r="AO94" s="13">
        <v>0</v>
      </c>
      <c r="AP94" s="13">
        <v>0</v>
      </c>
      <c r="AQ94" s="13">
        <v>4.8</v>
      </c>
      <c r="AR94" s="13">
        <v>14.6</v>
      </c>
      <c r="AS94" s="13">
        <v>0</v>
      </c>
      <c r="AT94" s="13">
        <v>0</v>
      </c>
      <c r="AU94" s="13">
        <v>27.3</v>
      </c>
      <c r="AV94" s="13">
        <v>0</v>
      </c>
      <c r="AW94" s="13">
        <v>40</v>
      </c>
      <c r="AX94" s="13">
        <v>47.23</v>
      </c>
      <c r="AY94" s="13">
        <v>75</v>
      </c>
      <c r="AZ94" s="13">
        <v>75</v>
      </c>
      <c r="BA94" s="13">
        <v>38.39</v>
      </c>
      <c r="BB94" s="13">
        <v>75</v>
      </c>
      <c r="BC94" s="13">
        <v>75</v>
      </c>
      <c r="BD94" s="13">
        <v>36.46</v>
      </c>
      <c r="BE94" s="13">
        <v>200</v>
      </c>
      <c r="BF94" s="13">
        <v>200</v>
      </c>
      <c r="BG94" s="13">
        <v>0</v>
      </c>
      <c r="BH94" s="13">
        <v>304.7</v>
      </c>
      <c r="BI94" s="13">
        <v>304.7</v>
      </c>
      <c r="BJ94" s="13">
        <v>305</v>
      </c>
      <c r="BK94" s="13">
        <v>6449.21</v>
      </c>
      <c r="BL94" s="13">
        <v>6449.21</v>
      </c>
      <c r="BM94" s="13">
        <v>4715.8100000000004</v>
      </c>
      <c r="BN94" s="13">
        <v>0</v>
      </c>
      <c r="BO94" s="13">
        <v>0</v>
      </c>
      <c r="BP94" s="13">
        <v>521.91999999999996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3.73</v>
      </c>
      <c r="BW94" s="13">
        <v>0</v>
      </c>
      <c r="BX94" s="13">
        <v>0</v>
      </c>
      <c r="BY94" s="13">
        <v>10.39</v>
      </c>
      <c r="BZ94" s="13">
        <v>0</v>
      </c>
      <c r="CA94" s="13">
        <v>0</v>
      </c>
      <c r="CB94" s="13">
        <v>14.49</v>
      </c>
      <c r="CC94" s="13">
        <v>0</v>
      </c>
      <c r="CD94" s="13">
        <v>3</v>
      </c>
      <c r="CE94" s="13">
        <v>14.63</v>
      </c>
      <c r="CF94" s="13">
        <v>110</v>
      </c>
      <c r="CG94" s="13">
        <v>110</v>
      </c>
      <c r="CH94" s="13">
        <v>13.89</v>
      </c>
      <c r="CI94" s="13">
        <v>23.6</v>
      </c>
      <c r="CJ94" s="13">
        <v>23.5</v>
      </c>
      <c r="CK94" s="13">
        <v>36.53</v>
      </c>
      <c r="CL94" s="13">
        <v>200</v>
      </c>
      <c r="CM94" s="13">
        <v>200</v>
      </c>
      <c r="CN94" s="13">
        <v>200</v>
      </c>
      <c r="CO94" s="13">
        <v>280.39999999999998</v>
      </c>
      <c r="CP94" s="13">
        <v>280.39999999999998</v>
      </c>
      <c r="CQ94" s="13">
        <v>205.04</v>
      </c>
      <c r="CR94" s="13">
        <v>0</v>
      </c>
      <c r="CS94" s="13">
        <v>0</v>
      </c>
      <c r="CT94" s="13">
        <v>32.619999999999997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0.23</v>
      </c>
      <c r="DA94" s="13">
        <v>0</v>
      </c>
      <c r="DB94" s="13">
        <v>0</v>
      </c>
      <c r="DC94" s="13">
        <v>0.64</v>
      </c>
      <c r="DD94" s="13">
        <v>0</v>
      </c>
      <c r="DE94" s="13">
        <v>0</v>
      </c>
      <c r="DF94" s="13">
        <v>0.91</v>
      </c>
      <c r="DG94" s="13">
        <v>0</v>
      </c>
      <c r="DH94" s="13">
        <v>0</v>
      </c>
      <c r="DI94" s="13">
        <v>0.92</v>
      </c>
      <c r="DJ94" s="13">
        <v>0</v>
      </c>
      <c r="DK94" s="13">
        <v>0</v>
      </c>
      <c r="DL94" s="13">
        <v>1.73</v>
      </c>
      <c r="DM94" s="13">
        <v>10</v>
      </c>
      <c r="DN94" s="13">
        <v>10</v>
      </c>
      <c r="DO94" s="13">
        <v>9.74</v>
      </c>
      <c r="DP94" s="13">
        <v>0</v>
      </c>
      <c r="DQ94" s="13">
        <v>0</v>
      </c>
      <c r="DR94" s="13">
        <v>0</v>
      </c>
      <c r="DS94" s="13">
        <v>2804.01</v>
      </c>
      <c r="DT94" s="13">
        <v>2804.01</v>
      </c>
      <c r="DU94" s="13">
        <v>2050.36</v>
      </c>
      <c r="DV94" s="13">
        <v>24400</v>
      </c>
      <c r="DW94" s="13">
        <v>24400</v>
      </c>
      <c r="DX94" s="13">
        <v>15968.63</v>
      </c>
      <c r="DY94" s="13">
        <v>20004.7</v>
      </c>
      <c r="DZ94" s="13">
        <v>24000</v>
      </c>
      <c r="EA94" s="13">
        <v>21869.5</v>
      </c>
      <c r="EB94" s="13">
        <v>14000</v>
      </c>
      <c r="EC94" s="13">
        <v>14000</v>
      </c>
      <c r="ED94" s="13">
        <v>6149.76</v>
      </c>
      <c r="EE94" s="13">
        <v>3930</v>
      </c>
      <c r="EF94" s="13">
        <v>10</v>
      </c>
      <c r="EG94" s="13">
        <v>6.5</v>
      </c>
      <c r="EH94" s="13">
        <v>3929.7</v>
      </c>
      <c r="EI94" s="13">
        <v>3929.7</v>
      </c>
      <c r="EJ94" s="13">
        <v>9.06</v>
      </c>
      <c r="EK94" s="13">
        <v>4000</v>
      </c>
      <c r="EL94" s="13">
        <v>1000</v>
      </c>
      <c r="EM94" s="13">
        <v>9.14</v>
      </c>
      <c r="EN94" s="13">
        <v>120</v>
      </c>
      <c r="EO94" s="13">
        <v>120</v>
      </c>
      <c r="EP94" s="13">
        <v>8.68</v>
      </c>
      <c r="EQ94" s="13">
        <v>200</v>
      </c>
      <c r="ER94" s="13">
        <v>200</v>
      </c>
      <c r="ES94" s="13">
        <v>19.489999999999998</v>
      </c>
      <c r="ET94" s="13">
        <v>200</v>
      </c>
      <c r="EU94" s="13">
        <v>200</v>
      </c>
      <c r="EV94" s="13">
        <v>200</v>
      </c>
      <c r="EW94" s="13">
        <v>6449.21</v>
      </c>
      <c r="EX94" s="13">
        <v>6449.21</v>
      </c>
      <c r="EY94" s="13">
        <v>4715.8</v>
      </c>
      <c r="EZ94" s="13">
        <v>0</v>
      </c>
      <c r="FA94" s="13">
        <v>0</v>
      </c>
      <c r="FB94" s="13">
        <v>717.65</v>
      </c>
      <c r="FC94" s="13">
        <v>0</v>
      </c>
      <c r="FD94" s="13">
        <v>0</v>
      </c>
      <c r="FE94" s="13">
        <v>0</v>
      </c>
      <c r="FF94" s="13">
        <v>0</v>
      </c>
      <c r="FG94" s="13">
        <v>0</v>
      </c>
      <c r="FH94" s="13">
        <v>5.14</v>
      </c>
      <c r="FI94" s="13">
        <v>0</v>
      </c>
      <c r="FJ94" s="13">
        <v>0</v>
      </c>
      <c r="FK94" s="13">
        <v>14.32</v>
      </c>
      <c r="FL94" s="13">
        <v>0</v>
      </c>
      <c r="FM94" s="13">
        <v>0</v>
      </c>
      <c r="FN94" s="13">
        <v>19.920000000000002</v>
      </c>
      <c r="FO94" s="13">
        <v>0</v>
      </c>
      <c r="FP94" s="13">
        <v>10</v>
      </c>
      <c r="FQ94" s="13">
        <v>20.100000000000001</v>
      </c>
      <c r="FR94" s="13">
        <v>0</v>
      </c>
      <c r="FS94" s="13">
        <v>0</v>
      </c>
      <c r="FT94" s="13">
        <v>16.489999999999998</v>
      </c>
      <c r="FU94" s="13">
        <v>24.5</v>
      </c>
      <c r="FV94" s="13">
        <v>24.5</v>
      </c>
      <c r="FW94" s="13">
        <v>60.89</v>
      </c>
      <c r="FX94" s="13">
        <v>0</v>
      </c>
      <c r="FY94" s="13">
        <v>0</v>
      </c>
      <c r="FZ94" s="13">
        <v>0</v>
      </c>
      <c r="GA94" s="13">
        <v>0</v>
      </c>
      <c r="GB94" s="13">
        <v>0</v>
      </c>
      <c r="GC94" s="13">
        <v>0</v>
      </c>
      <c r="GD94" s="13">
        <v>0</v>
      </c>
      <c r="GE94" s="13">
        <v>0</v>
      </c>
      <c r="GF94" s="13">
        <v>0</v>
      </c>
      <c r="GG94" s="13">
        <v>0</v>
      </c>
      <c r="GH94" s="13">
        <v>0</v>
      </c>
      <c r="GI94" s="13">
        <v>0</v>
      </c>
      <c r="GJ94" s="13">
        <v>0</v>
      </c>
      <c r="GK94" s="13">
        <v>0</v>
      </c>
      <c r="GL94" s="13">
        <v>0</v>
      </c>
      <c r="GM94" s="13">
        <v>0</v>
      </c>
      <c r="GN94" s="13">
        <v>0</v>
      </c>
      <c r="GO94" s="13">
        <v>0</v>
      </c>
      <c r="GP94" s="13">
        <v>0</v>
      </c>
      <c r="GQ94" s="13">
        <v>0</v>
      </c>
      <c r="GR94" s="13">
        <v>0</v>
      </c>
      <c r="GS94" s="13">
        <v>0</v>
      </c>
      <c r="GT94" s="13">
        <v>0</v>
      </c>
      <c r="GU94" s="13">
        <v>0</v>
      </c>
      <c r="GV94" s="13">
        <v>0</v>
      </c>
      <c r="GW94" s="13">
        <v>0</v>
      </c>
      <c r="GX94" s="13">
        <v>91.4</v>
      </c>
      <c r="GY94" s="13">
        <v>100</v>
      </c>
      <c r="GZ94" s="13">
        <v>100</v>
      </c>
      <c r="HA94" s="13">
        <v>0</v>
      </c>
      <c r="HB94" s="13">
        <v>0</v>
      </c>
      <c r="HC94" s="13">
        <v>0</v>
      </c>
      <c r="HD94" s="13">
        <v>0</v>
      </c>
      <c r="HE94" s="13">
        <f t="shared" si="1448"/>
        <v>28040.050000000003</v>
      </c>
      <c r="HF94" s="13">
        <f t="shared" si="1449"/>
        <v>28040.050000000003</v>
      </c>
      <c r="HG94" s="13">
        <f t="shared" si="1450"/>
        <v>20503.530000000002</v>
      </c>
      <c r="HH94" s="13">
        <f t="shared" si="1451"/>
        <v>24400</v>
      </c>
      <c r="HI94" s="13">
        <f t="shared" si="1452"/>
        <v>24400</v>
      </c>
      <c r="HJ94" s="13">
        <f t="shared" si="1453"/>
        <v>18904.440000000002</v>
      </c>
      <c r="HK94" s="13">
        <f t="shared" si="1454"/>
        <v>20004.7</v>
      </c>
      <c r="HL94" s="13">
        <f t="shared" si="1455"/>
        <v>24000</v>
      </c>
      <c r="HM94" s="13">
        <f t="shared" si="1456"/>
        <v>21869.5</v>
      </c>
      <c r="HN94" s="13">
        <f t="shared" si="1457"/>
        <v>14000</v>
      </c>
      <c r="HO94" s="13">
        <f t="shared" si="1458"/>
        <v>14004.8</v>
      </c>
      <c r="HP94" s="13">
        <f t="shared" si="1459"/>
        <v>6175.56</v>
      </c>
      <c r="HQ94" s="13">
        <f t="shared" si="1460"/>
        <v>3930</v>
      </c>
      <c r="HR94" s="13">
        <f t="shared" si="1461"/>
        <v>10</v>
      </c>
      <c r="HS94" s="13">
        <f t="shared" si="1462"/>
        <v>65.009999999999991</v>
      </c>
      <c r="HT94" s="13">
        <f t="shared" si="1463"/>
        <v>3929.7</v>
      </c>
      <c r="HU94" s="13">
        <f t="shared" si="1464"/>
        <v>3969.7</v>
      </c>
      <c r="HV94" s="13">
        <f t="shared" si="1465"/>
        <v>99.76</v>
      </c>
      <c r="HW94" s="13">
        <f t="shared" si="1466"/>
        <v>4075</v>
      </c>
      <c r="HX94" s="13">
        <f t="shared" si="1467"/>
        <v>1088</v>
      </c>
      <c r="HY94" s="13">
        <f t="shared" si="1468"/>
        <v>91.4</v>
      </c>
      <c r="HZ94" s="13">
        <f t="shared" si="1469"/>
        <v>305</v>
      </c>
      <c r="IA94" s="13">
        <f t="shared" si="1470"/>
        <v>305</v>
      </c>
      <c r="IB94" s="13">
        <f t="shared" si="1471"/>
        <v>178.2</v>
      </c>
      <c r="IC94" s="13">
        <f t="shared" si="1472"/>
        <v>567.1</v>
      </c>
      <c r="ID94" s="13">
        <f t="shared" si="1473"/>
        <v>558</v>
      </c>
      <c r="IE94" s="13">
        <f t="shared" si="1474"/>
        <v>151.01</v>
      </c>
      <c r="IF94" s="13">
        <f t="shared" si="1475"/>
        <v>704.7</v>
      </c>
      <c r="IG94" s="13">
        <f t="shared" si="1476"/>
        <v>704.7</v>
      </c>
      <c r="IH94" s="13">
        <v>31999.4</v>
      </c>
      <c r="II94" s="13">
        <f>AF94+BJ94+CN94+DR94+EV94+FZ94+HD94</f>
        <v>705</v>
      </c>
      <c r="IJ94" s="54"/>
    </row>
    <row r="95" spans="1:244" ht="30" x14ac:dyDescent="0.25">
      <c r="A95" s="5">
        <v>4512</v>
      </c>
      <c r="B95" s="9" t="s">
        <v>56</v>
      </c>
      <c r="C95" s="13">
        <v>722.3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5489.46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40</v>
      </c>
      <c r="BK95" s="13">
        <v>3322.57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41</v>
      </c>
      <c r="CO95" s="13">
        <v>144.46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0</v>
      </c>
      <c r="DG95" s="13">
        <v>0</v>
      </c>
      <c r="DH95" s="13">
        <v>0</v>
      </c>
      <c r="DI95" s="13">
        <v>0</v>
      </c>
      <c r="DJ95" s="13">
        <v>0</v>
      </c>
      <c r="DK95" s="13">
        <v>0</v>
      </c>
      <c r="DL95" s="13">
        <v>0</v>
      </c>
      <c r="DM95" s="13">
        <v>0</v>
      </c>
      <c r="DN95" s="13">
        <v>0</v>
      </c>
      <c r="DO95" s="13">
        <v>0</v>
      </c>
      <c r="DP95" s="13">
        <v>0</v>
      </c>
      <c r="DQ95" s="13">
        <v>0</v>
      </c>
      <c r="DR95" s="13">
        <v>0</v>
      </c>
      <c r="DS95" s="13">
        <v>1444.6</v>
      </c>
      <c r="DT95" s="13">
        <v>0</v>
      </c>
      <c r="DU95" s="13">
        <v>0</v>
      </c>
      <c r="DV95" s="13">
        <v>0</v>
      </c>
      <c r="DW95" s="13">
        <v>0</v>
      </c>
      <c r="DX95" s="13">
        <v>0</v>
      </c>
      <c r="DY95" s="13">
        <v>0</v>
      </c>
      <c r="DZ95" s="13">
        <v>0</v>
      </c>
      <c r="EA95" s="13">
        <v>0</v>
      </c>
      <c r="EB95" s="13">
        <v>0</v>
      </c>
      <c r="EC95" s="13">
        <v>0</v>
      </c>
      <c r="ED95" s="13">
        <v>43</v>
      </c>
      <c r="EE95" s="13">
        <v>0</v>
      </c>
      <c r="EF95" s="13">
        <v>0</v>
      </c>
      <c r="EG95" s="13">
        <v>0</v>
      </c>
      <c r="EH95" s="13">
        <v>0</v>
      </c>
      <c r="EI95" s="13">
        <v>0</v>
      </c>
      <c r="EJ95" s="13">
        <v>0</v>
      </c>
      <c r="EK95" s="13">
        <v>0</v>
      </c>
      <c r="EL95" s="13">
        <v>0</v>
      </c>
      <c r="EM95" s="13">
        <v>0</v>
      </c>
      <c r="EN95" s="13">
        <v>0</v>
      </c>
      <c r="EO95" s="13">
        <v>0</v>
      </c>
      <c r="EP95" s="13">
        <v>0</v>
      </c>
      <c r="EQ95" s="13">
        <v>0</v>
      </c>
      <c r="ER95" s="13">
        <v>0</v>
      </c>
      <c r="ES95" s="13">
        <v>0</v>
      </c>
      <c r="ET95" s="13">
        <v>0</v>
      </c>
      <c r="EU95" s="13">
        <v>0</v>
      </c>
      <c r="EV95" s="13">
        <v>17112</v>
      </c>
      <c r="EW95" s="13">
        <v>3322.57</v>
      </c>
      <c r="EX95" s="13">
        <v>0</v>
      </c>
      <c r="EY95" s="13">
        <v>0</v>
      </c>
      <c r="EZ95" s="13">
        <v>0</v>
      </c>
      <c r="FA95" s="13">
        <v>0</v>
      </c>
      <c r="FB95" s="13">
        <v>0</v>
      </c>
      <c r="FC95" s="13">
        <v>0</v>
      </c>
      <c r="FD95" s="13">
        <v>0</v>
      </c>
      <c r="FE95" s="13">
        <v>0</v>
      </c>
      <c r="FF95" s="13">
        <v>0</v>
      </c>
      <c r="FG95" s="13">
        <v>0</v>
      </c>
      <c r="FH95" s="13">
        <v>0</v>
      </c>
      <c r="FI95" s="13">
        <v>0</v>
      </c>
      <c r="FJ95" s="13">
        <v>0</v>
      </c>
      <c r="FK95" s="13">
        <v>0</v>
      </c>
      <c r="FL95" s="13">
        <v>0</v>
      </c>
      <c r="FM95" s="13">
        <v>0</v>
      </c>
      <c r="FN95" s="13">
        <v>0</v>
      </c>
      <c r="FO95" s="13">
        <v>0</v>
      </c>
      <c r="FP95" s="13">
        <v>0</v>
      </c>
      <c r="FQ95" s="13">
        <v>0</v>
      </c>
      <c r="FR95" s="13">
        <v>0</v>
      </c>
      <c r="FS95" s="13">
        <v>0</v>
      </c>
      <c r="FT95" s="13">
        <v>0</v>
      </c>
      <c r="FU95" s="13">
        <v>0</v>
      </c>
      <c r="FV95" s="13">
        <v>0</v>
      </c>
      <c r="FW95" s="13">
        <v>0</v>
      </c>
      <c r="FX95" s="13">
        <v>0</v>
      </c>
      <c r="FY95" s="13">
        <v>0</v>
      </c>
      <c r="FZ95" s="13">
        <v>0</v>
      </c>
      <c r="GA95" s="13">
        <v>0</v>
      </c>
      <c r="GB95" s="13">
        <v>7000</v>
      </c>
      <c r="GC95" s="13">
        <v>10246.469999999999</v>
      </c>
      <c r="GD95" s="13">
        <v>11000</v>
      </c>
      <c r="GE95" s="13">
        <v>7816.57</v>
      </c>
      <c r="GF95" s="13">
        <v>9446.56</v>
      </c>
      <c r="GG95" s="13">
        <v>0</v>
      </c>
      <c r="GH95" s="13">
        <v>7000</v>
      </c>
      <c r="GI95" s="13">
        <v>10934.5</v>
      </c>
      <c r="GJ95" s="13">
        <v>7000</v>
      </c>
      <c r="GK95" s="13">
        <v>7000</v>
      </c>
      <c r="GL95" s="13">
        <v>3087.44</v>
      </c>
      <c r="GM95" s="13">
        <v>0</v>
      </c>
      <c r="GN95" s="13">
        <v>4.8</v>
      </c>
      <c r="GO95" s="13">
        <v>32.99</v>
      </c>
      <c r="GP95" s="13">
        <v>0</v>
      </c>
      <c r="GQ95" s="13">
        <v>4.8</v>
      </c>
      <c r="GR95" s="13">
        <v>50.24</v>
      </c>
      <c r="GS95" s="13">
        <v>32</v>
      </c>
      <c r="GT95" s="13">
        <v>32</v>
      </c>
      <c r="GU95" s="13">
        <v>45.6</v>
      </c>
      <c r="GV95" s="13">
        <v>30</v>
      </c>
      <c r="GW95" s="13">
        <v>30</v>
      </c>
      <c r="GX95" s="13">
        <v>212.8</v>
      </c>
      <c r="GY95" s="13">
        <v>300</v>
      </c>
      <c r="GZ95" s="13">
        <v>300</v>
      </c>
      <c r="HA95" s="13">
        <v>121.44</v>
      </c>
      <c r="HB95" s="13">
        <v>0</v>
      </c>
      <c r="HC95" s="13">
        <v>0</v>
      </c>
      <c r="HD95" s="13">
        <v>0</v>
      </c>
      <c r="HE95" s="13">
        <f t="shared" si="1448"/>
        <v>14445.96</v>
      </c>
      <c r="HF95" s="13">
        <f t="shared" si="1449"/>
        <v>7000</v>
      </c>
      <c r="HG95" s="13">
        <f t="shared" si="1450"/>
        <v>10246.469999999999</v>
      </c>
      <c r="HH95" s="13">
        <f t="shared" si="1451"/>
        <v>11000</v>
      </c>
      <c r="HI95" s="13">
        <f t="shared" si="1452"/>
        <v>7816.57</v>
      </c>
      <c r="HJ95" s="13">
        <f t="shared" si="1453"/>
        <v>9446.56</v>
      </c>
      <c r="HK95" s="13">
        <f t="shared" si="1454"/>
        <v>0</v>
      </c>
      <c r="HL95" s="13">
        <f t="shared" si="1455"/>
        <v>7000</v>
      </c>
      <c r="HM95" s="13">
        <f t="shared" si="1456"/>
        <v>10934.5</v>
      </c>
      <c r="HN95" s="13">
        <f t="shared" si="1457"/>
        <v>7000</v>
      </c>
      <c r="HO95" s="13">
        <f t="shared" si="1458"/>
        <v>7000</v>
      </c>
      <c r="HP95" s="13">
        <f t="shared" si="1459"/>
        <v>3130.44</v>
      </c>
      <c r="HQ95" s="13">
        <f t="shared" si="1460"/>
        <v>0</v>
      </c>
      <c r="HR95" s="13">
        <f t="shared" si="1461"/>
        <v>4.8</v>
      </c>
      <c r="HS95" s="13">
        <f t="shared" si="1462"/>
        <v>32.99</v>
      </c>
      <c r="HT95" s="13">
        <f t="shared" si="1463"/>
        <v>0</v>
      </c>
      <c r="HU95" s="13">
        <f t="shared" si="1464"/>
        <v>4.8</v>
      </c>
      <c r="HV95" s="13">
        <f t="shared" si="1465"/>
        <v>50.24</v>
      </c>
      <c r="HW95" s="13">
        <f t="shared" si="1466"/>
        <v>32</v>
      </c>
      <c r="HX95" s="13">
        <f t="shared" si="1467"/>
        <v>32</v>
      </c>
      <c r="HY95" s="13">
        <f t="shared" si="1468"/>
        <v>45.6</v>
      </c>
      <c r="HZ95" s="13">
        <f t="shared" si="1469"/>
        <v>30</v>
      </c>
      <c r="IA95" s="13">
        <f t="shared" si="1470"/>
        <v>30</v>
      </c>
      <c r="IB95" s="13">
        <f t="shared" si="1471"/>
        <v>212.8</v>
      </c>
      <c r="IC95" s="13">
        <f t="shared" si="1472"/>
        <v>300</v>
      </c>
      <c r="ID95" s="13">
        <f t="shared" si="1473"/>
        <v>300</v>
      </c>
      <c r="IE95" s="13">
        <f t="shared" si="1474"/>
        <v>121.44</v>
      </c>
      <c r="IF95" s="13">
        <f t="shared" si="1475"/>
        <v>0</v>
      </c>
      <c r="IG95" s="13">
        <f t="shared" si="1476"/>
        <v>0</v>
      </c>
      <c r="IH95" s="13">
        <v>15999.6</v>
      </c>
      <c r="II95" s="13">
        <f>AF95+BJ95+CN95+DR95+EV95+FZ95+HD95</f>
        <v>17193</v>
      </c>
      <c r="IJ95" s="54"/>
    </row>
    <row r="96" spans="1:244" x14ac:dyDescent="0.25">
      <c r="A96" s="5">
        <v>4513</v>
      </c>
      <c r="B96" s="9" t="s">
        <v>57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136000</v>
      </c>
      <c r="AI96" s="13">
        <v>100706</v>
      </c>
      <c r="AJ96" s="13">
        <v>112300</v>
      </c>
      <c r="AK96" s="13">
        <v>105300</v>
      </c>
      <c r="AL96" s="13">
        <v>79243.839999999997</v>
      </c>
      <c r="AM96" s="13">
        <v>109500</v>
      </c>
      <c r="AN96" s="13">
        <v>109500</v>
      </c>
      <c r="AO96" s="13">
        <v>77269.600000000006</v>
      </c>
      <c r="AP96" s="13">
        <v>81120</v>
      </c>
      <c r="AQ96" s="13">
        <v>89000</v>
      </c>
      <c r="AR96" s="13">
        <v>93255.6</v>
      </c>
      <c r="AS96" s="13">
        <v>137426</v>
      </c>
      <c r="AT96" s="13">
        <v>137426</v>
      </c>
      <c r="AU96" s="13">
        <v>2510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136000</v>
      </c>
      <c r="BL96" s="13">
        <v>0</v>
      </c>
      <c r="BM96" s="13">
        <v>112.5</v>
      </c>
      <c r="BN96" s="13">
        <v>4000</v>
      </c>
      <c r="BO96" s="13">
        <v>1000</v>
      </c>
      <c r="BP96" s="13">
        <v>0</v>
      </c>
      <c r="BQ96" s="13">
        <v>1000</v>
      </c>
      <c r="BR96" s="13">
        <v>1000</v>
      </c>
      <c r="BS96" s="13">
        <v>0</v>
      </c>
      <c r="BT96" s="13">
        <v>780</v>
      </c>
      <c r="BU96" s="13">
        <v>780</v>
      </c>
      <c r="BV96" s="13">
        <v>0</v>
      </c>
      <c r="BW96" s="13">
        <v>234</v>
      </c>
      <c r="BX96" s="13">
        <v>1000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13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0</v>
      </c>
      <c r="DQ96" s="13">
        <v>0</v>
      </c>
      <c r="DR96" s="13">
        <v>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3">
        <v>0</v>
      </c>
      <c r="DY96" s="13">
        <v>0</v>
      </c>
      <c r="DZ96" s="13">
        <v>0</v>
      </c>
      <c r="EA96" s="13">
        <v>0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13">
        <v>0</v>
      </c>
      <c r="EN96" s="13">
        <v>0</v>
      </c>
      <c r="EO96" s="13">
        <v>0</v>
      </c>
      <c r="EP96" s="13">
        <v>0</v>
      </c>
      <c r="EQ96" s="13">
        <v>0</v>
      </c>
      <c r="ER96" s="13">
        <v>0</v>
      </c>
      <c r="ES96" s="13">
        <v>0</v>
      </c>
      <c r="ET96" s="13">
        <v>0</v>
      </c>
      <c r="EU96" s="13">
        <v>0</v>
      </c>
      <c r="EV96" s="13">
        <v>0</v>
      </c>
      <c r="EW96" s="13">
        <v>0</v>
      </c>
      <c r="EX96" s="13">
        <v>0</v>
      </c>
      <c r="EY96" s="13">
        <v>0</v>
      </c>
      <c r="EZ96" s="13">
        <v>0</v>
      </c>
      <c r="FA96" s="13">
        <v>0</v>
      </c>
      <c r="FB96" s="13">
        <v>330.17</v>
      </c>
      <c r="FC96" s="13">
        <v>0</v>
      </c>
      <c r="FD96" s="13">
        <v>0</v>
      </c>
      <c r="FE96" s="13">
        <v>0</v>
      </c>
      <c r="FF96" s="13">
        <v>0</v>
      </c>
      <c r="FG96" s="13">
        <v>20</v>
      </c>
      <c r="FH96" s="13">
        <v>20</v>
      </c>
      <c r="FI96" s="13">
        <v>0</v>
      </c>
      <c r="FJ96" s="13">
        <v>0</v>
      </c>
      <c r="FK96" s="13">
        <v>0</v>
      </c>
      <c r="FL96" s="13">
        <v>0</v>
      </c>
      <c r="FM96" s="13">
        <v>0</v>
      </c>
      <c r="FN96" s="13">
        <v>0</v>
      </c>
      <c r="FO96" s="13">
        <v>0</v>
      </c>
      <c r="FP96" s="13">
        <v>0</v>
      </c>
      <c r="FQ96" s="13">
        <v>0</v>
      </c>
      <c r="FR96" s="13">
        <v>0</v>
      </c>
      <c r="FS96" s="13">
        <v>0</v>
      </c>
      <c r="FT96" s="13">
        <v>0</v>
      </c>
      <c r="FU96" s="13">
        <v>0</v>
      </c>
      <c r="FV96" s="13">
        <v>0</v>
      </c>
      <c r="FW96" s="13">
        <v>0</v>
      </c>
      <c r="FX96" s="13">
        <v>0</v>
      </c>
      <c r="FY96" s="13">
        <v>0</v>
      </c>
      <c r="FZ96" s="13">
        <v>0</v>
      </c>
      <c r="GA96" s="13">
        <v>0</v>
      </c>
      <c r="GB96" s="13">
        <v>1408</v>
      </c>
      <c r="GC96" s="13">
        <v>1408</v>
      </c>
      <c r="GD96" s="13">
        <v>0</v>
      </c>
      <c r="GE96" s="13">
        <v>11000</v>
      </c>
      <c r="GF96" s="13">
        <v>10560</v>
      </c>
      <c r="GG96" s="13">
        <v>0</v>
      </c>
      <c r="GH96" s="13">
        <v>24310</v>
      </c>
      <c r="GI96" s="13">
        <v>12925</v>
      </c>
      <c r="GJ96" s="13">
        <v>23100</v>
      </c>
      <c r="GK96" s="13">
        <v>24100</v>
      </c>
      <c r="GL96" s="13">
        <v>17435</v>
      </c>
      <c r="GM96" s="13">
        <v>0</v>
      </c>
      <c r="GN96" s="13">
        <v>3000</v>
      </c>
      <c r="GO96" s="13">
        <v>0</v>
      </c>
      <c r="GP96" s="13">
        <v>0</v>
      </c>
      <c r="GQ96" s="13">
        <v>0</v>
      </c>
      <c r="GR96" s="13">
        <v>0</v>
      </c>
      <c r="GS96" s="13">
        <v>0</v>
      </c>
      <c r="GT96" s="13">
        <v>0</v>
      </c>
      <c r="GU96" s="13">
        <v>0</v>
      </c>
      <c r="GV96" s="13">
        <v>0</v>
      </c>
      <c r="GW96" s="13">
        <v>0</v>
      </c>
      <c r="GX96" s="13">
        <v>0</v>
      </c>
      <c r="GY96" s="13">
        <v>0</v>
      </c>
      <c r="GZ96" s="13">
        <v>0</v>
      </c>
      <c r="HA96" s="13">
        <v>0</v>
      </c>
      <c r="HB96" s="13">
        <v>0</v>
      </c>
      <c r="HC96" s="13">
        <v>0</v>
      </c>
      <c r="HD96" s="13">
        <v>0</v>
      </c>
      <c r="HE96" s="13">
        <f t="shared" si="1448"/>
        <v>136000</v>
      </c>
      <c r="HF96" s="13">
        <f t="shared" si="1449"/>
        <v>137408</v>
      </c>
      <c r="HG96" s="13">
        <f t="shared" si="1450"/>
        <v>102226.5</v>
      </c>
      <c r="HH96" s="13">
        <f t="shared" si="1451"/>
        <v>116300</v>
      </c>
      <c r="HI96" s="13">
        <f t="shared" si="1452"/>
        <v>117300</v>
      </c>
      <c r="HJ96" s="13">
        <f t="shared" si="1453"/>
        <v>90134.01</v>
      </c>
      <c r="HK96" s="13">
        <f t="shared" si="1454"/>
        <v>110500</v>
      </c>
      <c r="HL96" s="13">
        <f t="shared" si="1455"/>
        <v>134810</v>
      </c>
      <c r="HM96" s="13">
        <f t="shared" si="1456"/>
        <v>90194.6</v>
      </c>
      <c r="HN96" s="13">
        <f t="shared" si="1457"/>
        <v>105000</v>
      </c>
      <c r="HO96" s="13">
        <f t="shared" si="1458"/>
        <v>113900</v>
      </c>
      <c r="HP96" s="13">
        <f t="shared" si="1459"/>
        <v>110710.6</v>
      </c>
      <c r="HQ96" s="13">
        <f t="shared" si="1460"/>
        <v>137660</v>
      </c>
      <c r="HR96" s="13">
        <f t="shared" si="1461"/>
        <v>141426</v>
      </c>
      <c r="HS96" s="13">
        <f t="shared" si="1462"/>
        <v>2510</v>
      </c>
      <c r="HT96" s="13">
        <f t="shared" si="1463"/>
        <v>0</v>
      </c>
      <c r="HU96" s="13">
        <f t="shared" si="1464"/>
        <v>0</v>
      </c>
      <c r="HV96" s="13">
        <f t="shared" si="1465"/>
        <v>0</v>
      </c>
      <c r="HW96" s="13">
        <f t="shared" si="1466"/>
        <v>0</v>
      </c>
      <c r="HX96" s="13">
        <f t="shared" si="1467"/>
        <v>0</v>
      </c>
      <c r="HY96" s="13">
        <f t="shared" si="1468"/>
        <v>0</v>
      </c>
      <c r="HZ96" s="13">
        <f t="shared" si="1469"/>
        <v>0</v>
      </c>
      <c r="IA96" s="13">
        <f t="shared" si="1470"/>
        <v>0</v>
      </c>
      <c r="IB96" s="13">
        <f t="shared" si="1471"/>
        <v>0</v>
      </c>
      <c r="IC96" s="13">
        <f t="shared" si="1472"/>
        <v>0</v>
      </c>
      <c r="ID96" s="13">
        <f t="shared" si="1473"/>
        <v>0</v>
      </c>
      <c r="IE96" s="13">
        <f t="shared" si="1474"/>
        <v>0</v>
      </c>
      <c r="IF96" s="13">
        <f t="shared" si="1475"/>
        <v>0</v>
      </c>
      <c r="IG96" s="13">
        <f t="shared" si="1476"/>
        <v>0</v>
      </c>
      <c r="IH96" s="13">
        <f t="shared" si="1476"/>
        <v>0</v>
      </c>
      <c r="II96" s="13">
        <f>AF96+BJ96+CN96+DR96+EV96+FZ96+HD96</f>
        <v>0</v>
      </c>
      <c r="IJ96" s="54"/>
    </row>
    <row r="97" spans="1:244" ht="20.100000000000001" customHeight="1" x14ac:dyDescent="0.25">
      <c r="A97" s="5">
        <v>5</v>
      </c>
      <c r="B97" s="7" t="s">
        <v>95</v>
      </c>
      <c r="C97" s="11">
        <f t="shared" ref="C97:AB97" si="1477">C98+C111</f>
        <v>2000500</v>
      </c>
      <c r="D97" s="11">
        <f t="shared" ref="D97" si="1478">D98+D111</f>
        <v>4160</v>
      </c>
      <c r="E97" s="11">
        <f t="shared" si="1477"/>
        <v>3660</v>
      </c>
      <c r="F97" s="11">
        <f t="shared" si="1477"/>
        <v>0</v>
      </c>
      <c r="G97" s="11">
        <f t="shared" ref="G97" si="1479">G98+G111</f>
        <v>0</v>
      </c>
      <c r="H97" s="11">
        <f t="shared" si="1477"/>
        <v>0</v>
      </c>
      <c r="I97" s="11">
        <f t="shared" si="1477"/>
        <v>0</v>
      </c>
      <c r="J97" s="11">
        <f t="shared" ref="J97" si="1480">J98+J111</f>
        <v>0</v>
      </c>
      <c r="K97" s="11">
        <f t="shared" si="1477"/>
        <v>0</v>
      </c>
      <c r="L97" s="11">
        <f t="shared" ref="L97" si="1481">L98+L111</f>
        <v>0</v>
      </c>
      <c r="M97" s="11">
        <f t="shared" si="1477"/>
        <v>0</v>
      </c>
      <c r="N97" s="11">
        <f t="shared" si="1477"/>
        <v>0</v>
      </c>
      <c r="O97" s="11">
        <f t="shared" ref="O97" si="1482">O98+O111</f>
        <v>0</v>
      </c>
      <c r="P97" s="11">
        <f t="shared" si="1477"/>
        <v>0</v>
      </c>
      <c r="Q97" s="11">
        <f t="shared" si="1477"/>
        <v>487</v>
      </c>
      <c r="R97" s="11">
        <f t="shared" ref="R97" si="1483">R98+R111</f>
        <v>219.67</v>
      </c>
      <c r="S97" s="11">
        <f t="shared" si="1477"/>
        <v>8573</v>
      </c>
      <c r="T97" s="11">
        <f t="shared" si="1477"/>
        <v>0</v>
      </c>
      <c r="U97" s="11">
        <f t="shared" ref="U97" si="1484">U98+U111</f>
        <v>288</v>
      </c>
      <c r="V97" s="11">
        <f t="shared" si="1477"/>
        <v>288</v>
      </c>
      <c r="W97" s="11">
        <f t="shared" si="1477"/>
        <v>207</v>
      </c>
      <c r="X97" s="11">
        <f t="shared" ref="X97" si="1485">X98+X111</f>
        <v>290</v>
      </c>
      <c r="Y97" s="11">
        <f t="shared" si="1477"/>
        <v>290</v>
      </c>
      <c r="Z97" s="11">
        <f t="shared" si="1477"/>
        <v>225</v>
      </c>
      <c r="AA97" s="11">
        <f t="shared" ref="AA97" si="1486">AA98+AA111</f>
        <v>0</v>
      </c>
      <c r="AB97" s="11">
        <f t="shared" si="1477"/>
        <v>450</v>
      </c>
      <c r="AC97" s="11">
        <f t="shared" ref="AC97" si="1487">AC98+AC111</f>
        <v>450</v>
      </c>
      <c r="AD97" s="11">
        <f t="shared" ref="AD97:AE97" si="1488">AD98+AD111</f>
        <v>13157</v>
      </c>
      <c r="AE97" s="11">
        <f t="shared" si="1488"/>
        <v>157</v>
      </c>
      <c r="AF97" s="11">
        <f t="shared" ref="AF97" si="1489">AF98+AF111</f>
        <v>32000</v>
      </c>
      <c r="AG97" s="11">
        <f>AG98+AG111</f>
        <v>1500</v>
      </c>
      <c r="AH97" s="11">
        <f>AH98+AH111</f>
        <v>1500</v>
      </c>
      <c r="AI97" s="11">
        <f>AI98+AI111</f>
        <v>-2511.14</v>
      </c>
      <c r="AJ97" s="11">
        <f t="shared" ref="AJ97" si="1490">AJ98+AJ111</f>
        <v>0</v>
      </c>
      <c r="AK97" s="11">
        <f>AK98+AK111</f>
        <v>0</v>
      </c>
      <c r="AL97" s="11">
        <f>AL98+AL111</f>
        <v>0</v>
      </c>
      <c r="AM97" s="11">
        <f t="shared" ref="AM97" si="1491">AM98+AM111</f>
        <v>0</v>
      </c>
      <c r="AN97" s="11">
        <f>AN98+AN111</f>
        <v>71.98</v>
      </c>
      <c r="AO97" s="11">
        <f>AO98+AO111</f>
        <v>71.98</v>
      </c>
      <c r="AP97" s="11">
        <f t="shared" ref="AP97" si="1492">AP98+AP111</f>
        <v>1505</v>
      </c>
      <c r="AQ97" s="11">
        <f>AQ98+AQ111</f>
        <v>1505</v>
      </c>
      <c r="AR97" s="11">
        <f>AR98+AR111</f>
        <v>71.900000000000006</v>
      </c>
      <c r="AS97" s="11">
        <f t="shared" ref="AS97" si="1493">AS98+AS111</f>
        <v>78</v>
      </c>
      <c r="AT97" s="11">
        <f>AT98+AT111</f>
        <v>78</v>
      </c>
      <c r="AU97" s="11">
        <f>AU98+AU111</f>
        <v>73.2</v>
      </c>
      <c r="AV97" s="11">
        <f t="shared" ref="AV97" si="1494">AV98+AV111</f>
        <v>81.97</v>
      </c>
      <c r="AW97" s="11">
        <f>AW98+AW111</f>
        <v>300</v>
      </c>
      <c r="AX97" s="11">
        <f>AX98+AX111</f>
        <v>1900</v>
      </c>
      <c r="AY97" s="11">
        <f t="shared" ref="AY97" si="1495">AY98+AY111</f>
        <v>1582</v>
      </c>
      <c r="AZ97" s="11">
        <f>AZ98+AZ111</f>
        <v>1582</v>
      </c>
      <c r="BA97" s="11">
        <f>BA98+BA111</f>
        <v>0</v>
      </c>
      <c r="BB97" s="11">
        <f t="shared" ref="BB97" si="1496">BB98+BB111</f>
        <v>1582</v>
      </c>
      <c r="BC97" s="11">
        <f>BC98+BC111</f>
        <v>8000</v>
      </c>
      <c r="BD97" s="11">
        <f t="shared" ref="BD97:DH97" si="1497">BD98+BD111</f>
        <v>6153.3</v>
      </c>
      <c r="BE97" s="11">
        <f t="shared" ref="BE97" si="1498">BE98+BE111</f>
        <v>3220</v>
      </c>
      <c r="BF97" s="11">
        <f t="shared" si="1497"/>
        <v>3220</v>
      </c>
      <c r="BG97" s="11">
        <f t="shared" si="1497"/>
        <v>0</v>
      </c>
      <c r="BH97" s="11">
        <f t="shared" ref="BH97:BJ97" si="1499">BH98+BH111</f>
        <v>0</v>
      </c>
      <c r="BI97" s="11">
        <f t="shared" si="1499"/>
        <v>0</v>
      </c>
      <c r="BJ97" s="11">
        <f t="shared" si="1499"/>
        <v>0</v>
      </c>
      <c r="BK97" s="11">
        <f>BK98+BK111</f>
        <v>0</v>
      </c>
      <c r="BL97" s="11">
        <f>BL98+BL111</f>
        <v>244</v>
      </c>
      <c r="BM97" s="11">
        <f>BM98+BM111</f>
        <v>610</v>
      </c>
      <c r="BN97" s="11">
        <f t="shared" ref="BN97" si="1500">BN98+BN111</f>
        <v>10000</v>
      </c>
      <c r="BO97" s="11">
        <f>BO98+BO111</f>
        <v>0</v>
      </c>
      <c r="BP97" s="11">
        <f>BP98+BP111</f>
        <v>0</v>
      </c>
      <c r="BQ97" s="11">
        <f t="shared" ref="BQ97" si="1501">BQ98+BQ111</f>
        <v>9836.06</v>
      </c>
      <c r="BR97" s="11">
        <f>BR98+BR111</f>
        <v>6500</v>
      </c>
      <c r="BS97" s="11">
        <f>BS98+BS111</f>
        <v>1500</v>
      </c>
      <c r="BT97" s="11">
        <f t="shared" ref="BT97" si="1502">BT98+BT111</f>
        <v>3378</v>
      </c>
      <c r="BU97" s="11">
        <f>BU98+BU111</f>
        <v>3378</v>
      </c>
      <c r="BV97" s="11">
        <f>BV98+BV111</f>
        <v>0</v>
      </c>
      <c r="BW97" s="11">
        <f t="shared" ref="BW97" si="1503">BW98+BW111</f>
        <v>0</v>
      </c>
      <c r="BX97" s="11">
        <f>BX98+BX111</f>
        <v>234</v>
      </c>
      <c r="BY97" s="11">
        <f>BY98+BY111</f>
        <v>0</v>
      </c>
      <c r="BZ97" s="11">
        <f t="shared" ref="BZ97" si="1504">BZ98+BZ111</f>
        <v>9803.2799999999988</v>
      </c>
      <c r="CA97" s="11">
        <f>CA98+CA111</f>
        <v>1600</v>
      </c>
      <c r="CB97" s="11">
        <f>CB98+CB111</f>
        <v>0</v>
      </c>
      <c r="CC97" s="11">
        <f t="shared" ref="CC97" si="1505">CC98+CC111</f>
        <v>1800</v>
      </c>
      <c r="CD97" s="11">
        <f>CD98+CD111</f>
        <v>1800</v>
      </c>
      <c r="CE97" s="11">
        <f>CE98+CE111</f>
        <v>0</v>
      </c>
      <c r="CF97" s="11">
        <f t="shared" ref="CF97" si="1506">CF98+CF111</f>
        <v>1800</v>
      </c>
      <c r="CG97" s="11">
        <f>CG98+CG111</f>
        <v>1800</v>
      </c>
      <c r="CH97" s="11">
        <f t="shared" si="1497"/>
        <v>3106.75</v>
      </c>
      <c r="CI97" s="11">
        <f t="shared" ref="CI97" si="1507">CI98+CI111</f>
        <v>1610</v>
      </c>
      <c r="CJ97" s="11">
        <f t="shared" si="1497"/>
        <v>0</v>
      </c>
      <c r="CK97" s="11">
        <f t="shared" ref="CK97:CL97" si="1508">CK98+CK111</f>
        <v>0</v>
      </c>
      <c r="CL97" s="11">
        <f t="shared" si="1508"/>
        <v>24830</v>
      </c>
      <c r="CM97" s="11">
        <f t="shared" ref="CM97:CO97" si="1509">CM98+CM111</f>
        <v>12830</v>
      </c>
      <c r="CN97" s="11">
        <f t="shared" si="1509"/>
        <v>8290</v>
      </c>
      <c r="CO97" s="11">
        <f t="shared" si="1509"/>
        <v>0</v>
      </c>
      <c r="CP97" s="11">
        <f t="shared" si="1497"/>
        <v>369435.19</v>
      </c>
      <c r="CQ97" s="11">
        <f t="shared" si="1497"/>
        <v>27437</v>
      </c>
      <c r="CR97" s="11">
        <f t="shared" ref="CR97" si="1510">CR98+CR111</f>
        <v>1511500</v>
      </c>
      <c r="CS97" s="11">
        <f t="shared" si="1497"/>
        <v>581500</v>
      </c>
      <c r="CT97" s="11">
        <f t="shared" si="1497"/>
        <v>481875.20000000001</v>
      </c>
      <c r="CU97" s="11">
        <f t="shared" ref="CU97" si="1511">CU98+CU111</f>
        <v>9426.23</v>
      </c>
      <c r="CV97" s="11">
        <f t="shared" si="1497"/>
        <v>2500</v>
      </c>
      <c r="CW97" s="11">
        <f t="shared" si="1497"/>
        <v>0</v>
      </c>
      <c r="CX97" s="11">
        <f t="shared" ref="CX97" si="1512">CX98+CX111</f>
        <v>3767</v>
      </c>
      <c r="CY97" s="11">
        <f t="shared" si="1497"/>
        <v>3767</v>
      </c>
      <c r="CZ97" s="11">
        <f t="shared" si="1497"/>
        <v>2085.67</v>
      </c>
      <c r="DA97" s="11">
        <f t="shared" ref="DA97" si="1513">DA98+DA111</f>
        <v>7410</v>
      </c>
      <c r="DB97" s="11">
        <f t="shared" si="1497"/>
        <v>17410</v>
      </c>
      <c r="DC97" s="11">
        <f t="shared" si="1497"/>
        <v>10603</v>
      </c>
      <c r="DD97" s="11">
        <f t="shared" ref="DD97" si="1514">DD98+DD111</f>
        <v>9083.6</v>
      </c>
      <c r="DE97" s="11">
        <f t="shared" si="1497"/>
        <v>142188.54</v>
      </c>
      <c r="DF97" s="11">
        <f t="shared" si="1497"/>
        <v>29424.07</v>
      </c>
      <c r="DG97" s="11">
        <f t="shared" ref="DG97" si="1515">DG98+DG111</f>
        <v>12909</v>
      </c>
      <c r="DH97" s="11">
        <f t="shared" si="1497"/>
        <v>12909</v>
      </c>
      <c r="DI97" s="11">
        <f t="shared" ref="DI97:FM97" si="1516">DI98+DI111</f>
        <v>9638</v>
      </c>
      <c r="DJ97" s="11">
        <f t="shared" ref="DJ97" si="1517">DJ98+DJ111</f>
        <v>12900</v>
      </c>
      <c r="DK97" s="11">
        <f t="shared" si="1516"/>
        <v>12900</v>
      </c>
      <c r="DL97" s="11">
        <f t="shared" si="1516"/>
        <v>3890856.25</v>
      </c>
      <c r="DM97" s="11">
        <f t="shared" ref="DM97" si="1518">DM98+DM111</f>
        <v>110000</v>
      </c>
      <c r="DN97" s="11">
        <f t="shared" si="1516"/>
        <v>350820</v>
      </c>
      <c r="DO97" s="11">
        <f t="shared" si="1516"/>
        <v>52907</v>
      </c>
      <c r="DP97" s="11">
        <f t="shared" si="1516"/>
        <v>303063</v>
      </c>
      <c r="DQ97" s="11">
        <f t="shared" ref="DQ97:DS97" si="1519">DQ98+DQ111</f>
        <v>303063</v>
      </c>
      <c r="DR97" s="11">
        <f t="shared" si="1519"/>
        <v>550560</v>
      </c>
      <c r="DS97" s="11">
        <f t="shared" si="1519"/>
        <v>20000</v>
      </c>
      <c r="DT97" s="11">
        <f t="shared" si="1516"/>
        <v>32297</v>
      </c>
      <c r="DU97" s="11">
        <f t="shared" si="1516"/>
        <v>20354.25</v>
      </c>
      <c r="DV97" s="11">
        <f t="shared" ref="DV97" si="1520">DV98+DV111</f>
        <v>37500</v>
      </c>
      <c r="DW97" s="11">
        <f t="shared" si="1516"/>
        <v>24188</v>
      </c>
      <c r="DX97" s="11">
        <f t="shared" si="1516"/>
        <v>11618</v>
      </c>
      <c r="DY97" s="11">
        <f t="shared" ref="DY97" si="1521">DY98+DY111</f>
        <v>25000</v>
      </c>
      <c r="DZ97" s="11">
        <f t="shared" si="1516"/>
        <v>19500</v>
      </c>
      <c r="EA97" s="11">
        <f t="shared" si="1516"/>
        <v>9210.9</v>
      </c>
      <c r="EB97" s="11">
        <f t="shared" ref="EB97" si="1522">EB98+EB111</f>
        <v>13290</v>
      </c>
      <c r="EC97" s="11">
        <f t="shared" si="1516"/>
        <v>13309.84</v>
      </c>
      <c r="ED97" s="11">
        <f t="shared" si="1516"/>
        <v>4107.34</v>
      </c>
      <c r="EE97" s="11">
        <f t="shared" ref="EE97" si="1523">EE98+EE111</f>
        <v>8968</v>
      </c>
      <c r="EF97" s="11">
        <f t="shared" si="1516"/>
        <v>8968</v>
      </c>
      <c r="EG97" s="11">
        <f t="shared" si="1516"/>
        <v>2872.5</v>
      </c>
      <c r="EH97" s="11">
        <f t="shared" ref="EH97" si="1524">EH98+EH111</f>
        <v>17426.219999999998</v>
      </c>
      <c r="EI97" s="11">
        <f t="shared" si="1516"/>
        <v>47388.52</v>
      </c>
      <c r="EJ97" s="11">
        <f t="shared" si="1516"/>
        <v>35139</v>
      </c>
      <c r="EK97" s="11">
        <f t="shared" ref="EK97" si="1525">EK98+EK111</f>
        <v>16926</v>
      </c>
      <c r="EL97" s="11">
        <f t="shared" si="1516"/>
        <v>17471</v>
      </c>
      <c r="EM97" s="11">
        <f t="shared" si="1516"/>
        <v>11536</v>
      </c>
      <c r="EN97" s="11">
        <f t="shared" ref="EN97" si="1526">EN98+EN111</f>
        <v>18447</v>
      </c>
      <c r="EO97" s="11">
        <f t="shared" si="1516"/>
        <v>10377</v>
      </c>
      <c r="EP97" s="11">
        <f t="shared" si="1516"/>
        <v>1440</v>
      </c>
      <c r="EQ97" s="11">
        <f t="shared" ref="EQ97" si="1527">EQ98+EQ111</f>
        <v>9130</v>
      </c>
      <c r="ER97" s="11">
        <f t="shared" si="1516"/>
        <v>3043</v>
      </c>
      <c r="ES97" s="11">
        <f t="shared" ref="ES97:ET97" si="1528">ES98+ES111</f>
        <v>1783.6599999999999</v>
      </c>
      <c r="ET97" s="11">
        <f t="shared" si="1528"/>
        <v>7630</v>
      </c>
      <c r="EU97" s="11">
        <f t="shared" ref="EU97:EW97" si="1529">EU98+EU111</f>
        <v>8432</v>
      </c>
      <c r="EV97" s="11">
        <f t="shared" si="1529"/>
        <v>31730</v>
      </c>
      <c r="EW97" s="11">
        <f t="shared" si="1529"/>
        <v>295000</v>
      </c>
      <c r="EX97" s="11">
        <f t="shared" si="1516"/>
        <v>295000</v>
      </c>
      <c r="EY97" s="11">
        <f t="shared" si="1516"/>
        <v>183835.94</v>
      </c>
      <c r="EZ97" s="11">
        <f t="shared" ref="EZ97" si="1530">EZ98+EZ111</f>
        <v>297000</v>
      </c>
      <c r="FA97" s="11">
        <f t="shared" si="1516"/>
        <v>218000</v>
      </c>
      <c r="FB97" s="11">
        <f t="shared" si="1516"/>
        <v>139767.43</v>
      </c>
      <c r="FC97" s="11">
        <f t="shared" ref="FC97" si="1531">FC98+FC111</f>
        <v>324590.17</v>
      </c>
      <c r="FD97" s="11">
        <f t="shared" si="1516"/>
        <v>181617.84</v>
      </c>
      <c r="FE97" s="11">
        <f t="shared" si="1516"/>
        <v>102826.78</v>
      </c>
      <c r="FF97" s="11">
        <f t="shared" ref="FF97" si="1532">FF98+FF111</f>
        <v>97181</v>
      </c>
      <c r="FG97" s="11">
        <f t="shared" si="1516"/>
        <v>114978</v>
      </c>
      <c r="FH97" s="11">
        <f t="shared" si="1516"/>
        <v>62293.68</v>
      </c>
      <c r="FI97" s="11">
        <f t="shared" ref="FI97" si="1533">FI98+FI111</f>
        <v>109824</v>
      </c>
      <c r="FJ97" s="11">
        <f t="shared" si="1516"/>
        <v>126024</v>
      </c>
      <c r="FK97" s="11">
        <f t="shared" si="1516"/>
        <v>61511.49</v>
      </c>
      <c r="FL97" s="11">
        <f t="shared" ref="FL97" si="1534">FL98+FL111</f>
        <v>119122.95000000001</v>
      </c>
      <c r="FM97" s="11">
        <f t="shared" si="1516"/>
        <v>194433.28</v>
      </c>
      <c r="FN97" s="11">
        <f t="shared" ref="FN97:HQ97" si="1535">FN98+FN111</f>
        <v>116230.39</v>
      </c>
      <c r="FO97" s="11">
        <f t="shared" ref="FO97" si="1536">FO98+FO111</f>
        <v>142534</v>
      </c>
      <c r="FP97" s="11">
        <f t="shared" si="1535"/>
        <v>140900.6</v>
      </c>
      <c r="FQ97" s="11">
        <f t="shared" si="1535"/>
        <v>60618.1</v>
      </c>
      <c r="FR97" s="11">
        <f t="shared" ref="FR97" si="1537">FR98+FR111</f>
        <v>208400</v>
      </c>
      <c r="FS97" s="11">
        <f t="shared" si="1535"/>
        <v>295450</v>
      </c>
      <c r="FT97" s="11">
        <f t="shared" si="1535"/>
        <v>140334.78</v>
      </c>
      <c r="FU97" s="11">
        <f t="shared" ref="FU97" si="1538">FU98+FU111</f>
        <v>709920</v>
      </c>
      <c r="FV97" s="11">
        <f t="shared" si="1535"/>
        <v>180700</v>
      </c>
      <c r="FW97" s="11">
        <f t="shared" si="1535"/>
        <v>112808.94</v>
      </c>
      <c r="FX97" s="11">
        <f t="shared" si="1535"/>
        <v>399320</v>
      </c>
      <c r="FY97" s="11">
        <f t="shared" ref="FY97:GA97" si="1539">FY98+FY111</f>
        <v>399320</v>
      </c>
      <c r="FZ97" s="11">
        <f t="shared" si="1539"/>
        <v>2629420</v>
      </c>
      <c r="GA97" s="11">
        <f t="shared" si="1539"/>
        <v>0</v>
      </c>
      <c r="GB97" s="11">
        <f t="shared" si="1535"/>
        <v>0</v>
      </c>
      <c r="GC97" s="11">
        <f t="shared" si="1535"/>
        <v>0</v>
      </c>
      <c r="GD97" s="11">
        <f t="shared" ref="GD97" si="1540">GD98+GD111</f>
        <v>66000</v>
      </c>
      <c r="GE97" s="11">
        <f t="shared" si="1535"/>
        <v>12491.36</v>
      </c>
      <c r="GF97" s="11">
        <f t="shared" si="1535"/>
        <v>108927.94</v>
      </c>
      <c r="GG97" s="11">
        <f t="shared" ref="GG97" si="1541">GG98+GG111</f>
        <v>80877.040000000008</v>
      </c>
      <c r="GH97" s="11">
        <f t="shared" si="1535"/>
        <v>40084.819999999992</v>
      </c>
      <c r="GI97" s="11">
        <f t="shared" si="1535"/>
        <v>21457.870000000003</v>
      </c>
      <c r="GJ97" s="11">
        <f t="shared" ref="GJ97" si="1542">GJ98+GJ111</f>
        <v>29820</v>
      </c>
      <c r="GK97" s="11">
        <f t="shared" si="1535"/>
        <v>33605.56</v>
      </c>
      <c r="GL97" s="11">
        <f t="shared" si="1535"/>
        <v>11816.57</v>
      </c>
      <c r="GM97" s="11">
        <f t="shared" ref="GM97" si="1543">GM98+GM111</f>
        <v>34786</v>
      </c>
      <c r="GN97" s="11">
        <f t="shared" si="1535"/>
        <v>37286</v>
      </c>
      <c r="GO97" s="11">
        <f t="shared" si="1535"/>
        <v>12534.740000000002</v>
      </c>
      <c r="GP97" s="11">
        <f t="shared" ref="GP97" si="1544">GP98+GP111</f>
        <v>34262.31</v>
      </c>
      <c r="GQ97" s="11">
        <f t="shared" si="1535"/>
        <v>73841.2</v>
      </c>
      <c r="GR97" s="11">
        <f t="shared" si="1535"/>
        <v>22269.69</v>
      </c>
      <c r="GS97" s="11">
        <f t="shared" ref="GS97" si="1545">GS98+GS111</f>
        <v>30303</v>
      </c>
      <c r="GT97" s="11">
        <f t="shared" si="1535"/>
        <v>27164.9</v>
      </c>
      <c r="GU97" s="11">
        <f t="shared" si="1535"/>
        <v>11508.52</v>
      </c>
      <c r="GV97" s="11">
        <f t="shared" ref="GV97" si="1546">GV98+GV111</f>
        <v>45123</v>
      </c>
      <c r="GW97" s="11">
        <f t="shared" si="1535"/>
        <v>64185.4</v>
      </c>
      <c r="GX97" s="11">
        <f t="shared" si="1535"/>
        <v>35862.89</v>
      </c>
      <c r="GY97" s="11">
        <f t="shared" ref="GY97" si="1547">GY98+GY111</f>
        <v>0</v>
      </c>
      <c r="GZ97" s="11">
        <f t="shared" si="1535"/>
        <v>0</v>
      </c>
      <c r="HA97" s="11">
        <f t="shared" ref="HA97" si="1548">HA98+HA111</f>
        <v>0</v>
      </c>
      <c r="HB97" s="11">
        <f t="shared" ref="HB97:HD97" si="1549">HB98+HB111</f>
        <v>0</v>
      </c>
      <c r="HC97" s="11">
        <f t="shared" si="1549"/>
        <v>0</v>
      </c>
      <c r="HD97" s="11">
        <f t="shared" si="1549"/>
        <v>0</v>
      </c>
      <c r="HE97" s="11">
        <f t="shared" si="1535"/>
        <v>2317000</v>
      </c>
      <c r="HF97" s="11">
        <f t="shared" ref="HF97" si="1550">HF98+HF111</f>
        <v>702636.19</v>
      </c>
      <c r="HG97" s="11">
        <f t="shared" si="1535"/>
        <v>233386.05</v>
      </c>
      <c r="HH97" s="11">
        <f t="shared" si="1535"/>
        <v>1922000</v>
      </c>
      <c r="HI97" s="11">
        <f t="shared" ref="HI97" si="1551">HI98+HI111</f>
        <v>836179.36</v>
      </c>
      <c r="HJ97" s="11">
        <f t="shared" si="1535"/>
        <v>742188.57000000007</v>
      </c>
      <c r="HK97" s="11">
        <f t="shared" si="1535"/>
        <v>449729.5</v>
      </c>
      <c r="HL97" s="11">
        <f t="shared" ref="HL97" si="1552">HL98+HL111</f>
        <v>250274.64</v>
      </c>
      <c r="HM97" s="11">
        <f t="shared" si="1535"/>
        <v>135067.53</v>
      </c>
      <c r="HN97" s="11">
        <f t="shared" si="1535"/>
        <v>148941</v>
      </c>
      <c r="HO97" s="11">
        <f t="shared" ref="HO97" si="1553">HO98+HO111</f>
        <v>170543.4</v>
      </c>
      <c r="HP97" s="11">
        <f t="shared" si="1535"/>
        <v>80375.16</v>
      </c>
      <c r="HQ97" s="11">
        <f t="shared" si="1535"/>
        <v>161066</v>
      </c>
      <c r="HR97" s="11">
        <f t="shared" ref="HR97" si="1554">HR98+HR111</f>
        <v>190000</v>
      </c>
      <c r="HS97" s="11">
        <f t="shared" ref="HS97:ID97" si="1555">HS98+HS111</f>
        <v>88081.93</v>
      </c>
      <c r="HT97" s="11">
        <f t="shared" si="1555"/>
        <v>190000</v>
      </c>
      <c r="HU97" s="11">
        <f t="shared" ref="HU97" si="1556">HU98+HU111</f>
        <v>468324.54000000004</v>
      </c>
      <c r="HV97" s="11">
        <f t="shared" si="1555"/>
        <v>204963.15</v>
      </c>
      <c r="HW97" s="11">
        <f t="shared" ref="HW97" si="1557">HW98+HW111</f>
        <v>206342</v>
      </c>
      <c r="HX97" s="11">
        <f t="shared" si="1555"/>
        <v>202115.5</v>
      </c>
      <c r="HY97" s="11">
        <f t="shared" si="1555"/>
        <v>93507.62</v>
      </c>
      <c r="HZ97" s="11">
        <f t="shared" ref="HZ97" si="1558">HZ98+HZ111</f>
        <v>288542</v>
      </c>
      <c r="IA97" s="11">
        <f t="shared" si="1555"/>
        <v>393002.4</v>
      </c>
      <c r="IB97" s="11">
        <f t="shared" si="1555"/>
        <v>4077978.97</v>
      </c>
      <c r="IC97" s="11">
        <f t="shared" ref="IC97" si="1559">IC98+IC111</f>
        <v>833880</v>
      </c>
      <c r="ID97" s="11">
        <f t="shared" si="1555"/>
        <v>538233</v>
      </c>
      <c r="IE97" s="11">
        <f t="shared" ref="IE97:IG97" si="1560">IE98+IE111</f>
        <v>167949.6</v>
      </c>
      <c r="IF97" s="11">
        <f t="shared" ref="IF97:II97" si="1561">IF98+IF111</f>
        <v>748000</v>
      </c>
      <c r="IG97" s="11">
        <f t="shared" si="1560"/>
        <v>723802</v>
      </c>
      <c r="IH97" s="11">
        <f t="shared" ref="IH97" si="1562">IH98+IH111</f>
        <v>262617.61</v>
      </c>
      <c r="II97" s="11">
        <f t="shared" si="1561"/>
        <v>3252000</v>
      </c>
      <c r="IJ97" s="54"/>
    </row>
    <row r="98" spans="1:244" ht="15" customHeight="1" x14ac:dyDescent="0.25">
      <c r="A98" s="5">
        <v>51</v>
      </c>
      <c r="B98" s="8" t="s">
        <v>96</v>
      </c>
      <c r="C98" s="12">
        <f t="shared" ref="C98:D98" si="1563">SUM(C99:C110)</f>
        <v>2000500</v>
      </c>
      <c r="D98" s="12">
        <f t="shared" si="1563"/>
        <v>4160</v>
      </c>
      <c r="E98" s="12">
        <f t="shared" ref="E98:K98" si="1564">SUM(E99:E110)</f>
        <v>3660</v>
      </c>
      <c r="F98" s="12">
        <f t="shared" si="1564"/>
        <v>0</v>
      </c>
      <c r="G98" s="12">
        <f t="shared" ref="G98" si="1565">SUM(G99:G110)</f>
        <v>0</v>
      </c>
      <c r="H98" s="12">
        <f t="shared" si="1564"/>
        <v>0</v>
      </c>
      <c r="I98" s="12">
        <f t="shared" si="1564"/>
        <v>0</v>
      </c>
      <c r="J98" s="12">
        <f t="shared" ref="J98" si="1566">SUM(J99:J110)</f>
        <v>0</v>
      </c>
      <c r="K98" s="12">
        <f t="shared" si="1564"/>
        <v>0</v>
      </c>
      <c r="L98" s="12">
        <f t="shared" ref="L98:M98" si="1567">SUM(L99:L110)</f>
        <v>0</v>
      </c>
      <c r="M98" s="12">
        <f t="shared" si="1567"/>
        <v>0</v>
      </c>
      <c r="N98" s="12">
        <f>SUM(N99:N110)</f>
        <v>0</v>
      </c>
      <c r="O98" s="12">
        <f t="shared" ref="O98" si="1568">SUM(O99:O110)</f>
        <v>0</v>
      </c>
      <c r="P98" s="12">
        <f t="shared" ref="P98:S98" si="1569">SUM(P99:P110)</f>
        <v>0</v>
      </c>
      <c r="Q98" s="12">
        <f>SUM(Q99:Q110)</f>
        <v>487</v>
      </c>
      <c r="R98" s="12">
        <f t="shared" ref="R98" si="1570">SUM(R99:R110)</f>
        <v>219.67</v>
      </c>
      <c r="S98" s="12">
        <f t="shared" si="1569"/>
        <v>8573</v>
      </c>
      <c r="T98" s="12">
        <f>SUM(T99:T110)</f>
        <v>0</v>
      </c>
      <c r="U98" s="12">
        <f t="shared" ref="U98" si="1571">SUM(U99:U110)</f>
        <v>288</v>
      </c>
      <c r="V98" s="12">
        <f t="shared" ref="V98:Y98" si="1572">SUM(V99:V110)</f>
        <v>288</v>
      </c>
      <c r="W98" s="12">
        <f t="shared" si="1572"/>
        <v>207</v>
      </c>
      <c r="X98" s="12">
        <f t="shared" ref="X98" si="1573">SUM(X99:X110)</f>
        <v>290</v>
      </c>
      <c r="Y98" s="12">
        <f t="shared" si="1572"/>
        <v>290</v>
      </c>
      <c r="Z98" s="12">
        <f t="shared" ref="Z98:AD98" si="1574">SUM(Z99:Z110)</f>
        <v>225</v>
      </c>
      <c r="AA98" s="12">
        <f t="shared" si="1574"/>
        <v>0</v>
      </c>
      <c r="AB98" s="12">
        <f t="shared" ref="AB98:AF98" si="1575">SUM(AB99:AB110)</f>
        <v>450</v>
      </c>
      <c r="AC98" s="12">
        <f t="shared" si="1574"/>
        <v>450</v>
      </c>
      <c r="AD98" s="12">
        <f t="shared" si="1574"/>
        <v>13157</v>
      </c>
      <c r="AE98" s="12">
        <f t="shared" si="1575"/>
        <v>157</v>
      </c>
      <c r="AF98" s="12">
        <f t="shared" si="1575"/>
        <v>32000</v>
      </c>
      <c r="AG98" s="12">
        <f>SUM(AG99:AG110)</f>
        <v>1500</v>
      </c>
      <c r="AH98" s="12">
        <f t="shared" ref="AH98:AL98" si="1576">SUM(AH99:AH110)</f>
        <v>1500</v>
      </c>
      <c r="AI98" s="12">
        <f t="shared" si="1576"/>
        <v>-2511.14</v>
      </c>
      <c r="AJ98" s="12">
        <f t="shared" ref="AJ98" si="1577">SUM(AJ99:AJ110)</f>
        <v>0</v>
      </c>
      <c r="AK98" s="12">
        <f t="shared" si="1576"/>
        <v>0</v>
      </c>
      <c r="AL98" s="12">
        <f t="shared" si="1576"/>
        <v>0</v>
      </c>
      <c r="AM98" s="12">
        <f>SUM(AM99:AM110)</f>
        <v>0</v>
      </c>
      <c r="AN98" s="12">
        <f>SUM(AN99:AN110)</f>
        <v>71.98</v>
      </c>
      <c r="AO98" s="12">
        <f>SUM(AO99:AO110)</f>
        <v>71.98</v>
      </c>
      <c r="AP98" s="12">
        <f t="shared" ref="AP98" si="1578">SUM(AP99:AP110)</f>
        <v>1505</v>
      </c>
      <c r="AQ98" s="12">
        <f>SUM(AQ99:AQ110)</f>
        <v>1505</v>
      </c>
      <c r="AR98" s="12">
        <f t="shared" ref="AR98:AS98" si="1579">SUM(AR99:AR110)</f>
        <v>71.900000000000006</v>
      </c>
      <c r="AS98" s="12">
        <f t="shared" si="1579"/>
        <v>78</v>
      </c>
      <c r="AT98" s="12">
        <f t="shared" ref="AT98:AY98" si="1580">SUM(AT99:AT110)</f>
        <v>78</v>
      </c>
      <c r="AU98" s="12">
        <f t="shared" si="1580"/>
        <v>73.2</v>
      </c>
      <c r="AV98" s="12">
        <f t="shared" ref="AV98:AW98" si="1581">SUM(AV99:AV110)</f>
        <v>81.97</v>
      </c>
      <c r="AW98" s="12">
        <f t="shared" si="1581"/>
        <v>300</v>
      </c>
      <c r="AX98" s="12">
        <f t="shared" si="1580"/>
        <v>1900</v>
      </c>
      <c r="AY98" s="12">
        <f t="shared" si="1580"/>
        <v>1582</v>
      </c>
      <c r="AZ98" s="12">
        <f>SUM(AZ99:AZ110)</f>
        <v>1582</v>
      </c>
      <c r="BA98" s="12">
        <f>SUM(BA99:BA110)</f>
        <v>0</v>
      </c>
      <c r="BB98" s="12">
        <f t="shared" ref="BB98" si="1582">SUM(BB99:BB110)</f>
        <v>1582</v>
      </c>
      <c r="BC98" s="12">
        <f>SUM(BC99:BC110)</f>
        <v>8000</v>
      </c>
      <c r="BD98" s="12">
        <f t="shared" ref="BD98:BG98" si="1583">SUM(BD99:BD110)</f>
        <v>6153.3</v>
      </c>
      <c r="BE98" s="12">
        <f t="shared" ref="BE98" si="1584">SUM(BE99:BE110)</f>
        <v>3220</v>
      </c>
      <c r="BF98" s="12">
        <f t="shared" si="1583"/>
        <v>3220</v>
      </c>
      <c r="BG98" s="12">
        <f t="shared" si="1583"/>
        <v>0</v>
      </c>
      <c r="BH98" s="12">
        <f t="shared" ref="BH98:BJ98" si="1585">SUM(BH99:BH110)</f>
        <v>0</v>
      </c>
      <c r="BI98" s="12">
        <f t="shared" si="1585"/>
        <v>0</v>
      </c>
      <c r="BJ98" s="12">
        <f t="shared" si="1585"/>
        <v>0</v>
      </c>
      <c r="BK98" s="12">
        <f>SUM(BK99:BK110)</f>
        <v>0</v>
      </c>
      <c r="BL98" s="12">
        <f>SUM(BL99:BL110)</f>
        <v>244</v>
      </c>
      <c r="BM98" s="12">
        <f>SUM(BM99:BM110)</f>
        <v>610</v>
      </c>
      <c r="BN98" s="12">
        <f t="shared" ref="BN98" si="1586">SUM(BN99:BN110)</f>
        <v>10000</v>
      </c>
      <c r="BO98" s="12">
        <f>SUM(BO99:BO110)</f>
        <v>0</v>
      </c>
      <c r="BP98" s="12">
        <f>SUM(BP99:BP110)</f>
        <v>0</v>
      </c>
      <c r="BQ98" s="12">
        <f>SUM(BQ99:BQ110)</f>
        <v>9836.06</v>
      </c>
      <c r="BR98" s="12">
        <f>SUM(BR99:BR110)</f>
        <v>6500</v>
      </c>
      <c r="BS98" s="12">
        <f>SUM(BS99:BS110)</f>
        <v>1500</v>
      </c>
      <c r="BT98" s="12">
        <f t="shared" ref="BT98" si="1587">SUM(BT99:BT110)</f>
        <v>3378</v>
      </c>
      <c r="BU98" s="12">
        <f>SUM(BU99:BU110)</f>
        <v>3378</v>
      </c>
      <c r="BV98" s="12">
        <f t="shared" ref="BV98:BW98" si="1588">SUM(BV99:BV110)</f>
        <v>0</v>
      </c>
      <c r="BW98" s="12">
        <f t="shared" si="1588"/>
        <v>0</v>
      </c>
      <c r="BX98" s="12">
        <f t="shared" ref="BX98:CC98" si="1589">SUM(BX99:BX110)</f>
        <v>234</v>
      </c>
      <c r="BY98" s="12">
        <f>SUM(BY99:BY110)</f>
        <v>0</v>
      </c>
      <c r="BZ98" s="12">
        <f t="shared" ref="BZ98" si="1590">SUM(BZ99:BZ110)</f>
        <v>9803.2799999999988</v>
      </c>
      <c r="CA98" s="12">
        <f>SUM(CA99:CA110)</f>
        <v>1600</v>
      </c>
      <c r="CB98" s="12">
        <f t="shared" si="1589"/>
        <v>0</v>
      </c>
      <c r="CC98" s="12">
        <f t="shared" si="1589"/>
        <v>1800</v>
      </c>
      <c r="CD98" s="12">
        <f>SUM(CD99:CD110)</f>
        <v>1800</v>
      </c>
      <c r="CE98" s="12">
        <f>SUM(CE99:CE110)</f>
        <v>0</v>
      </c>
      <c r="CF98" s="12">
        <f t="shared" ref="CF98" si="1591">SUM(CF99:CF110)</f>
        <v>1800</v>
      </c>
      <c r="CG98" s="12">
        <f>SUM(CG99:CG110)</f>
        <v>1800</v>
      </c>
      <c r="CH98" s="12">
        <f t="shared" ref="CH98:CL98" si="1592">SUM(CH99:CH110)</f>
        <v>3106.75</v>
      </c>
      <c r="CI98" s="12">
        <f t="shared" ref="CI98" si="1593">SUM(CI99:CI110)</f>
        <v>1610</v>
      </c>
      <c r="CJ98" s="12">
        <f t="shared" si="1592"/>
        <v>0</v>
      </c>
      <c r="CK98" s="12">
        <f t="shared" si="1592"/>
        <v>0</v>
      </c>
      <c r="CL98" s="12">
        <f t="shared" si="1592"/>
        <v>24830</v>
      </c>
      <c r="CM98" s="12">
        <f t="shared" ref="CM98:CO98" si="1594">SUM(CM99:CM110)</f>
        <v>12830</v>
      </c>
      <c r="CN98" s="12">
        <f t="shared" si="1594"/>
        <v>8290</v>
      </c>
      <c r="CO98" s="12">
        <f t="shared" si="1594"/>
        <v>0</v>
      </c>
      <c r="CP98" s="12">
        <f t="shared" ref="CP98:CQ98" si="1595">SUM(CP99:CP110)</f>
        <v>369435.19</v>
      </c>
      <c r="CQ98" s="12">
        <f t="shared" si="1595"/>
        <v>27437</v>
      </c>
      <c r="CR98" s="12">
        <f>SUM(CR99:CR110)</f>
        <v>1511500</v>
      </c>
      <c r="CS98" s="12">
        <f>SUM(CS99:CS110)</f>
        <v>511500</v>
      </c>
      <c r="CT98" s="12">
        <f>SUM(CT99:CT110)</f>
        <v>411875.2</v>
      </c>
      <c r="CU98" s="12">
        <f t="shared" ref="CU98" si="1596">SUM(CU99:CU110)</f>
        <v>9426.23</v>
      </c>
      <c r="CV98" s="12">
        <f t="shared" ref="CV98:GQ98" si="1597">SUM(CV99:CV110)</f>
        <v>2500</v>
      </c>
      <c r="CW98" s="12">
        <f t="shared" si="1597"/>
        <v>0</v>
      </c>
      <c r="CX98" s="12">
        <f t="shared" ref="CX98" si="1598">SUM(CX99:CX110)</f>
        <v>3767</v>
      </c>
      <c r="CY98" s="12">
        <f t="shared" si="1597"/>
        <v>3767</v>
      </c>
      <c r="CZ98" s="12">
        <f>SUM(CZ99:CZ110)</f>
        <v>2085.67</v>
      </c>
      <c r="DA98" s="12">
        <f t="shared" ref="DA98" si="1599">SUM(DA99:DA110)</f>
        <v>7410</v>
      </c>
      <c r="DB98" s="12">
        <f t="shared" ref="DB98:DG98" si="1600">SUM(DB99:DB110)</f>
        <v>7410</v>
      </c>
      <c r="DC98" s="12">
        <f>SUM(DC99:DC110)</f>
        <v>603</v>
      </c>
      <c r="DD98" s="12">
        <f t="shared" ref="DD98:DE98" si="1601">SUM(DD99:DD110)</f>
        <v>9083.6</v>
      </c>
      <c r="DE98" s="12">
        <f t="shared" si="1601"/>
        <v>16118.539999999999</v>
      </c>
      <c r="DF98" s="12">
        <f t="shared" si="1600"/>
        <v>13523.64</v>
      </c>
      <c r="DG98" s="12">
        <f t="shared" si="1600"/>
        <v>12909</v>
      </c>
      <c r="DH98" s="12">
        <f t="shared" ref="DH98:DP98" si="1602">SUM(DH99:DH110)</f>
        <v>12909</v>
      </c>
      <c r="DI98" s="12">
        <f t="shared" si="1602"/>
        <v>9638</v>
      </c>
      <c r="DJ98" s="12">
        <f t="shared" ref="DJ98" si="1603">SUM(DJ99:DJ110)</f>
        <v>12900</v>
      </c>
      <c r="DK98" s="12">
        <f t="shared" si="1602"/>
        <v>12900</v>
      </c>
      <c r="DL98" s="12">
        <f t="shared" si="1602"/>
        <v>3890856.25</v>
      </c>
      <c r="DM98" s="12">
        <f t="shared" ref="DM98" si="1604">SUM(DM99:DM110)</f>
        <v>110000</v>
      </c>
      <c r="DN98" s="12">
        <f t="shared" si="1602"/>
        <v>350820</v>
      </c>
      <c r="DO98" s="12">
        <f t="shared" si="1602"/>
        <v>52907</v>
      </c>
      <c r="DP98" s="12">
        <f t="shared" si="1602"/>
        <v>303063</v>
      </c>
      <c r="DQ98" s="12">
        <f t="shared" ref="DQ98:DS98" si="1605">SUM(DQ99:DQ110)</f>
        <v>303063</v>
      </c>
      <c r="DR98" s="12">
        <f t="shared" si="1605"/>
        <v>550560</v>
      </c>
      <c r="DS98" s="12">
        <f t="shared" si="1605"/>
        <v>20000</v>
      </c>
      <c r="DT98" s="12">
        <f t="shared" si="1597"/>
        <v>32297</v>
      </c>
      <c r="DU98" s="12">
        <f t="shared" si="1597"/>
        <v>20354.25</v>
      </c>
      <c r="DV98" s="12">
        <f t="shared" ref="DV98" si="1606">SUM(DV99:DV110)</f>
        <v>37500</v>
      </c>
      <c r="DW98" s="12">
        <f t="shared" si="1597"/>
        <v>24188</v>
      </c>
      <c r="DX98" s="12">
        <f t="shared" si="1597"/>
        <v>11618</v>
      </c>
      <c r="DY98" s="12">
        <f t="shared" ref="DY98" si="1607">SUM(DY99:DY110)</f>
        <v>25000</v>
      </c>
      <c r="DZ98" s="12">
        <f t="shared" si="1597"/>
        <v>19500</v>
      </c>
      <c r="EA98" s="12">
        <f t="shared" si="1597"/>
        <v>9210.9</v>
      </c>
      <c r="EB98" s="12">
        <f t="shared" ref="EB98:EC98" si="1608">SUM(EB99:EB110)</f>
        <v>13290</v>
      </c>
      <c r="EC98" s="12">
        <f t="shared" si="1608"/>
        <v>13309.84</v>
      </c>
      <c r="ED98" s="12">
        <f>SUM(ED99:ED110)</f>
        <v>4107.34</v>
      </c>
      <c r="EE98" s="12">
        <f>SUM(EE99:EE110)</f>
        <v>8968</v>
      </c>
      <c r="EF98" s="12">
        <f>SUM(EF99:EF110)</f>
        <v>8968</v>
      </c>
      <c r="EG98" s="12">
        <f>SUM(EG99:EG110)</f>
        <v>2872.5</v>
      </c>
      <c r="EH98" s="12">
        <f t="shared" ref="EH98:EI98" si="1609">SUM(EH99:EH110)</f>
        <v>17426.219999999998</v>
      </c>
      <c r="EI98" s="12">
        <f t="shared" si="1609"/>
        <v>47388.52</v>
      </c>
      <c r="EJ98" s="12">
        <f t="shared" ref="EJ98:EK98" si="1610">SUM(EJ99:EJ110)</f>
        <v>35139</v>
      </c>
      <c r="EK98" s="12">
        <f t="shared" si="1610"/>
        <v>16926</v>
      </c>
      <c r="EL98" s="12">
        <f t="shared" ref="EL98:ET98" si="1611">SUM(EL99:EL110)</f>
        <v>17471</v>
      </c>
      <c r="EM98" s="12">
        <f t="shared" si="1611"/>
        <v>11536</v>
      </c>
      <c r="EN98" s="12">
        <f t="shared" ref="EN98" si="1612">SUM(EN99:EN110)</f>
        <v>18447</v>
      </c>
      <c r="EO98" s="12">
        <f t="shared" si="1611"/>
        <v>10377</v>
      </c>
      <c r="EP98" s="12">
        <f t="shared" si="1611"/>
        <v>1440</v>
      </c>
      <c r="EQ98" s="12">
        <f t="shared" ref="EQ98" si="1613">SUM(EQ99:EQ110)</f>
        <v>9130</v>
      </c>
      <c r="ER98" s="12">
        <f t="shared" si="1611"/>
        <v>3043</v>
      </c>
      <c r="ES98" s="12">
        <f t="shared" si="1611"/>
        <v>1783.6599999999999</v>
      </c>
      <c r="ET98" s="12">
        <f t="shared" si="1611"/>
        <v>7630</v>
      </c>
      <c r="EU98" s="12">
        <f t="shared" ref="EU98:EW98" si="1614">SUM(EU99:EU110)</f>
        <v>8432</v>
      </c>
      <c r="EV98" s="12">
        <f t="shared" si="1614"/>
        <v>31730</v>
      </c>
      <c r="EW98" s="12">
        <f t="shared" si="1614"/>
        <v>295000</v>
      </c>
      <c r="EX98" s="12">
        <f t="shared" si="1597"/>
        <v>295000</v>
      </c>
      <c r="EY98" s="12">
        <f t="shared" si="1597"/>
        <v>183835.94</v>
      </c>
      <c r="EZ98" s="12">
        <f t="shared" ref="EZ98" si="1615">SUM(EZ99:EZ110)</f>
        <v>297000</v>
      </c>
      <c r="FA98" s="12">
        <f t="shared" si="1597"/>
        <v>218000</v>
      </c>
      <c r="FB98" s="12">
        <f t="shared" si="1597"/>
        <v>139767.43</v>
      </c>
      <c r="FC98" s="12">
        <f t="shared" ref="FC98" si="1616">SUM(FC99:FC110)</f>
        <v>324590.17</v>
      </c>
      <c r="FD98" s="12">
        <f t="shared" si="1597"/>
        <v>181617.84</v>
      </c>
      <c r="FE98" s="12">
        <f t="shared" si="1597"/>
        <v>102826.78</v>
      </c>
      <c r="FF98" s="12">
        <f t="shared" ref="FF98" si="1617">SUM(FF99:FF110)</f>
        <v>97181</v>
      </c>
      <c r="FG98" s="12">
        <f t="shared" si="1597"/>
        <v>114978</v>
      </c>
      <c r="FH98" s="12">
        <f>SUM(FH99:FH110)</f>
        <v>62293.68</v>
      </c>
      <c r="FI98" s="12">
        <f t="shared" ref="FI98" si="1618">SUM(FI99:FI110)</f>
        <v>109824</v>
      </c>
      <c r="FJ98" s="12">
        <f t="shared" ref="FJ98:FO98" si="1619">SUM(FJ99:FJ110)</f>
        <v>126024</v>
      </c>
      <c r="FK98" s="12">
        <f>SUM(FK99:FK110)</f>
        <v>61511.49</v>
      </c>
      <c r="FL98" s="12">
        <f t="shared" ref="FL98:FM98" si="1620">SUM(FL99:FL110)</f>
        <v>119122.95000000001</v>
      </c>
      <c r="FM98" s="12">
        <f t="shared" si="1620"/>
        <v>194433.28</v>
      </c>
      <c r="FN98" s="12">
        <f t="shared" si="1619"/>
        <v>116230.39</v>
      </c>
      <c r="FO98" s="12">
        <f t="shared" si="1619"/>
        <v>142534</v>
      </c>
      <c r="FP98" s="12">
        <f t="shared" ref="FP98:FX98" si="1621">SUM(FP99:FP110)</f>
        <v>140900.6</v>
      </c>
      <c r="FQ98" s="12">
        <f t="shared" si="1621"/>
        <v>60618.1</v>
      </c>
      <c r="FR98" s="12">
        <f t="shared" ref="FR98" si="1622">SUM(FR99:FR110)</f>
        <v>208400</v>
      </c>
      <c r="FS98" s="12">
        <f t="shared" si="1621"/>
        <v>295450</v>
      </c>
      <c r="FT98" s="12">
        <f t="shared" si="1621"/>
        <v>140334.78</v>
      </c>
      <c r="FU98" s="12">
        <f t="shared" ref="FU98" si="1623">SUM(FU99:FU110)</f>
        <v>709920</v>
      </c>
      <c r="FV98" s="12">
        <f t="shared" si="1621"/>
        <v>180700</v>
      </c>
      <c r="FW98" s="12">
        <f t="shared" si="1621"/>
        <v>112808.94</v>
      </c>
      <c r="FX98" s="12">
        <f t="shared" si="1621"/>
        <v>399320</v>
      </c>
      <c r="FY98" s="12">
        <f t="shared" ref="FY98:GA98" si="1624">SUM(FY99:FY110)</f>
        <v>399320</v>
      </c>
      <c r="FZ98" s="12">
        <f t="shared" si="1624"/>
        <v>629420</v>
      </c>
      <c r="GA98" s="12">
        <f t="shared" si="1624"/>
        <v>0</v>
      </c>
      <c r="GB98" s="12">
        <f t="shared" si="1597"/>
        <v>0</v>
      </c>
      <c r="GC98" s="12">
        <f t="shared" si="1597"/>
        <v>0</v>
      </c>
      <c r="GD98" s="12">
        <f t="shared" ref="GD98" si="1625">SUM(GD99:GD110)</f>
        <v>66000</v>
      </c>
      <c r="GE98" s="12">
        <f t="shared" si="1597"/>
        <v>12491.36</v>
      </c>
      <c r="GF98" s="12">
        <f t="shared" si="1597"/>
        <v>108927.94</v>
      </c>
      <c r="GG98" s="12">
        <f t="shared" ref="GG98" si="1626">SUM(GG99:GG110)</f>
        <v>80877.040000000008</v>
      </c>
      <c r="GH98" s="12">
        <f t="shared" si="1597"/>
        <v>40084.819999999992</v>
      </c>
      <c r="GI98" s="12">
        <f t="shared" si="1597"/>
        <v>21457.870000000003</v>
      </c>
      <c r="GJ98" s="12">
        <f t="shared" ref="GJ98" si="1627">SUM(GJ99:GJ110)</f>
        <v>29820</v>
      </c>
      <c r="GK98" s="12">
        <f t="shared" si="1597"/>
        <v>33605.56</v>
      </c>
      <c r="GL98" s="12">
        <f t="shared" ref="GL98:GM98" si="1628">SUM(GL99:GL110)</f>
        <v>11816.57</v>
      </c>
      <c r="GM98" s="12">
        <f t="shared" si="1628"/>
        <v>34786</v>
      </c>
      <c r="GN98" s="12">
        <f t="shared" ref="GN98:GS98" si="1629">SUM(GN99:GN110)</f>
        <v>37286</v>
      </c>
      <c r="GO98" s="12">
        <f t="shared" si="1597"/>
        <v>12534.740000000002</v>
      </c>
      <c r="GP98" s="12">
        <f t="shared" ref="GP98" si="1630">SUM(GP99:GP110)</f>
        <v>34262.31</v>
      </c>
      <c r="GQ98" s="12">
        <f t="shared" si="1597"/>
        <v>73641.2</v>
      </c>
      <c r="GR98" s="12">
        <f t="shared" si="1629"/>
        <v>22069.69</v>
      </c>
      <c r="GS98" s="12">
        <f t="shared" si="1629"/>
        <v>30303</v>
      </c>
      <c r="GT98" s="12">
        <f t="shared" ref="GT98:HM98" si="1631">SUM(GT99:GT110)</f>
        <v>27164.9</v>
      </c>
      <c r="GU98" s="12">
        <f t="shared" si="1631"/>
        <v>11508.52</v>
      </c>
      <c r="GV98" s="12">
        <f t="shared" ref="GV98" si="1632">SUM(GV99:GV110)</f>
        <v>45123</v>
      </c>
      <c r="GW98" s="12">
        <f t="shared" si="1631"/>
        <v>64185.4</v>
      </c>
      <c r="GX98" s="12">
        <f t="shared" si="1631"/>
        <v>35862.89</v>
      </c>
      <c r="GY98" s="12">
        <f t="shared" ref="GY98" si="1633">SUM(GY99:GY110)</f>
        <v>0</v>
      </c>
      <c r="GZ98" s="12">
        <f t="shared" si="1631"/>
        <v>0</v>
      </c>
      <c r="HA98" s="12">
        <f t="shared" si="1631"/>
        <v>0</v>
      </c>
      <c r="HB98" s="12">
        <f t="shared" ref="HB98:HD98" si="1634">SUM(HB99:HB110)</f>
        <v>0</v>
      </c>
      <c r="HC98" s="12">
        <f t="shared" si="1634"/>
        <v>0</v>
      </c>
      <c r="HD98" s="12">
        <f t="shared" si="1634"/>
        <v>0</v>
      </c>
      <c r="HE98" s="12">
        <f t="shared" si="1631"/>
        <v>2317000</v>
      </c>
      <c r="HF98" s="12">
        <f t="shared" ref="HF98" si="1635">SUM(HF99:HF110)</f>
        <v>702636.19</v>
      </c>
      <c r="HG98" s="12">
        <f t="shared" si="1631"/>
        <v>233386.05</v>
      </c>
      <c r="HH98" s="12">
        <f t="shared" si="1631"/>
        <v>1922000</v>
      </c>
      <c r="HI98" s="12">
        <f t="shared" ref="HI98" si="1636">SUM(HI99:HI110)</f>
        <v>766179.36</v>
      </c>
      <c r="HJ98" s="12">
        <f t="shared" si="1631"/>
        <v>672188.57000000007</v>
      </c>
      <c r="HK98" s="12">
        <f t="shared" si="1631"/>
        <v>449729.5</v>
      </c>
      <c r="HL98" s="12">
        <f t="shared" ref="HL98" si="1637">SUM(HL99:HL110)</f>
        <v>250274.64</v>
      </c>
      <c r="HM98" s="12">
        <f t="shared" si="1631"/>
        <v>135067.53</v>
      </c>
      <c r="HN98" s="12">
        <f t="shared" ref="HN98:HO98" si="1638">SUM(HN99:HN110)</f>
        <v>148941</v>
      </c>
      <c r="HO98" s="12">
        <f t="shared" si="1638"/>
        <v>170543.4</v>
      </c>
      <c r="HP98" s="12">
        <f t="shared" ref="HP98:HX98" si="1639">SUM(HP99:HP110)</f>
        <v>80375.16</v>
      </c>
      <c r="HQ98" s="12">
        <f t="shared" si="1639"/>
        <v>161066</v>
      </c>
      <c r="HR98" s="12">
        <f t="shared" ref="HR98" si="1640">SUM(HR99:HR110)</f>
        <v>180000</v>
      </c>
      <c r="HS98" s="12">
        <f t="shared" si="1639"/>
        <v>78081.929999999993</v>
      </c>
      <c r="HT98" s="12">
        <f t="shared" ref="HT98:HW98" si="1641">SUM(HT99:HT110)</f>
        <v>190000</v>
      </c>
      <c r="HU98" s="12">
        <f t="shared" ref="HU98" si="1642">SUM(HU99:HU110)</f>
        <v>342054.54000000004</v>
      </c>
      <c r="HV98" s="12">
        <f t="shared" si="1641"/>
        <v>188862.72</v>
      </c>
      <c r="HW98" s="12">
        <f t="shared" si="1641"/>
        <v>206342</v>
      </c>
      <c r="HX98" s="12">
        <f t="shared" si="1639"/>
        <v>202115.5</v>
      </c>
      <c r="HY98" s="12">
        <f t="shared" ref="HY98:IA98" si="1643">SUM(HY99:HY110)</f>
        <v>93507.62</v>
      </c>
      <c r="HZ98" s="12">
        <f t="shared" ref="HZ98" si="1644">SUM(HZ99:HZ110)</f>
        <v>288542</v>
      </c>
      <c r="IA98" s="12">
        <f t="shared" si="1643"/>
        <v>393002.4</v>
      </c>
      <c r="IB98" s="12">
        <f t="shared" ref="IB98:ID98" si="1645">SUM(IB99:IB110)</f>
        <v>4077978.97</v>
      </c>
      <c r="IC98" s="12">
        <f t="shared" ref="IC98" si="1646">SUM(IC99:IC110)</f>
        <v>833880</v>
      </c>
      <c r="ID98" s="12">
        <f t="shared" si="1645"/>
        <v>538233</v>
      </c>
      <c r="IE98" s="12">
        <f t="shared" ref="IE98:IG98" si="1647">SUM(IE99:IE110)</f>
        <v>167949.6</v>
      </c>
      <c r="IF98" s="12">
        <f t="shared" ref="IF98:II98" si="1648">SUM(IF99:IF110)</f>
        <v>748000</v>
      </c>
      <c r="IG98" s="12">
        <f t="shared" si="1647"/>
        <v>723802</v>
      </c>
      <c r="IH98" s="12">
        <f t="shared" ref="IH98" si="1649">SUM(IH99:IH110)</f>
        <v>257919.37</v>
      </c>
      <c r="II98" s="12">
        <f t="shared" si="1648"/>
        <v>1252000</v>
      </c>
      <c r="IJ98" s="54"/>
    </row>
    <row r="99" spans="1:244" x14ac:dyDescent="0.25">
      <c r="A99" s="5">
        <v>5101</v>
      </c>
      <c r="B99" s="9" t="s">
        <v>447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470773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3">
        <v>0</v>
      </c>
      <c r="DY99" s="13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13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13">
        <v>0</v>
      </c>
      <c r="EN99" s="13">
        <v>0</v>
      </c>
      <c r="EO99" s="13">
        <v>0</v>
      </c>
      <c r="EP99" s="13">
        <v>0</v>
      </c>
      <c r="EQ99" s="13">
        <v>0</v>
      </c>
      <c r="ER99" s="13">
        <v>0</v>
      </c>
      <c r="ES99" s="13">
        <v>0</v>
      </c>
      <c r="ET99" s="13">
        <v>0</v>
      </c>
      <c r="EU99" s="13">
        <v>0</v>
      </c>
      <c r="EV99" s="13">
        <v>0</v>
      </c>
      <c r="EW99" s="13">
        <v>0</v>
      </c>
      <c r="EX99" s="13">
        <v>0</v>
      </c>
      <c r="EY99" s="13">
        <v>0</v>
      </c>
      <c r="EZ99" s="13">
        <v>0</v>
      </c>
      <c r="FA99" s="13">
        <v>0</v>
      </c>
      <c r="FB99" s="13">
        <v>0</v>
      </c>
      <c r="FC99" s="13">
        <v>0</v>
      </c>
      <c r="FD99" s="13">
        <v>0</v>
      </c>
      <c r="FE99" s="13">
        <v>0</v>
      </c>
      <c r="FF99" s="13">
        <v>0</v>
      </c>
      <c r="FG99" s="13">
        <v>0</v>
      </c>
      <c r="FH99" s="13">
        <v>0</v>
      </c>
      <c r="FI99" s="13">
        <v>0</v>
      </c>
      <c r="FJ99" s="13">
        <v>0</v>
      </c>
      <c r="FK99" s="13">
        <v>0</v>
      </c>
      <c r="FL99" s="13">
        <v>0</v>
      </c>
      <c r="FM99" s="13">
        <v>0</v>
      </c>
      <c r="FN99" s="13">
        <v>0</v>
      </c>
      <c r="FO99" s="13">
        <v>0</v>
      </c>
      <c r="FP99" s="13">
        <v>0</v>
      </c>
      <c r="FQ99" s="13">
        <v>0</v>
      </c>
      <c r="FR99" s="13">
        <v>0</v>
      </c>
      <c r="FS99" s="13">
        <v>0</v>
      </c>
      <c r="FT99" s="13">
        <v>0</v>
      </c>
      <c r="FU99" s="13">
        <v>0</v>
      </c>
      <c r="FV99" s="13">
        <v>0</v>
      </c>
      <c r="FW99" s="13">
        <v>0</v>
      </c>
      <c r="FX99" s="13">
        <v>0</v>
      </c>
      <c r="FY99" s="13">
        <v>0</v>
      </c>
      <c r="FZ99" s="13">
        <v>0</v>
      </c>
      <c r="GA99" s="13">
        <v>0</v>
      </c>
      <c r="GB99" s="13">
        <v>0</v>
      </c>
      <c r="GC99" s="13">
        <v>0</v>
      </c>
      <c r="GD99" s="13">
        <v>0</v>
      </c>
      <c r="GE99" s="13">
        <v>0</v>
      </c>
      <c r="GF99" s="13">
        <v>0</v>
      </c>
      <c r="GG99" s="13">
        <v>0</v>
      </c>
      <c r="GH99" s="13">
        <v>0</v>
      </c>
      <c r="GI99" s="13">
        <v>0</v>
      </c>
      <c r="GJ99" s="13">
        <v>0</v>
      </c>
      <c r="GK99" s="13">
        <v>0</v>
      </c>
      <c r="GL99" s="13">
        <v>0</v>
      </c>
      <c r="GM99" s="13">
        <v>0</v>
      </c>
      <c r="GN99" s="13">
        <v>0</v>
      </c>
      <c r="GO99" s="13">
        <v>0</v>
      </c>
      <c r="GP99" s="13">
        <v>0</v>
      </c>
      <c r="GQ99" s="13">
        <v>0</v>
      </c>
      <c r="GR99" s="13">
        <v>0</v>
      </c>
      <c r="GS99" s="13">
        <v>0</v>
      </c>
      <c r="GT99" s="13">
        <v>0</v>
      </c>
      <c r="GU99" s="13">
        <v>0</v>
      </c>
      <c r="GV99" s="13">
        <v>0</v>
      </c>
      <c r="GW99" s="13">
        <v>0</v>
      </c>
      <c r="GX99" s="13">
        <v>0</v>
      </c>
      <c r="GY99" s="13">
        <v>0</v>
      </c>
      <c r="GZ99" s="13">
        <v>0</v>
      </c>
      <c r="HA99" s="13">
        <v>0</v>
      </c>
      <c r="HB99" s="13">
        <v>0</v>
      </c>
      <c r="HC99" s="13">
        <v>0</v>
      </c>
      <c r="HD99" s="13">
        <v>0</v>
      </c>
      <c r="HE99" s="13">
        <f t="shared" ref="HE99:HE110" si="1650">C99+BK99+AG99+CO99+DS99+EW99+GA99</f>
        <v>0</v>
      </c>
      <c r="HF99" s="13">
        <f t="shared" ref="HF99:HF110" si="1651">D99+BL99+AH99+CP99+DT99+EX99+GB99</f>
        <v>0</v>
      </c>
      <c r="HG99" s="13">
        <f t="shared" ref="HG99:HG110" si="1652">E99+BM99+AI99+CQ99+DU99+EY99+GC99</f>
        <v>0</v>
      </c>
      <c r="HH99" s="13">
        <f t="shared" ref="HH99:HH110" si="1653">F99+BN99+AJ99+CR99+DV99+EZ99+GD99</f>
        <v>0</v>
      </c>
      <c r="HI99" s="13">
        <f t="shared" ref="HI99:HI110" si="1654">G99+BO99+AK99+CS99+DW99+FA99+GE99</f>
        <v>0</v>
      </c>
      <c r="HJ99" s="13">
        <f t="shared" ref="HJ99:HJ110" si="1655">H99+BP99+AL99+CT99+DX99+FB99+GF99</f>
        <v>0</v>
      </c>
      <c r="HK99" s="13">
        <f t="shared" ref="HK99:HK110" si="1656">I99+BQ99+AM99+CU99+DY99+FC99+GG99</f>
        <v>0</v>
      </c>
      <c r="HL99" s="13">
        <f t="shared" ref="HL99:HL110" si="1657">J99+BR99+AN99+CV99+DZ99+FD99+GH99</f>
        <v>0</v>
      </c>
      <c r="HM99" s="13">
        <f t="shared" ref="HM99:HM110" si="1658">K99+BS99+AO99+CW99+EA99+FE99+GI99</f>
        <v>0</v>
      </c>
      <c r="HN99" s="13">
        <f t="shared" ref="HN99:HN110" si="1659">L99+BT99+AP99+CX99+EB99+FF99+GJ99</f>
        <v>0</v>
      </c>
      <c r="HO99" s="13">
        <f t="shared" ref="HO99:HO110" si="1660">M99+BU99+AQ99+CY99+EC99+FG99+GK99</f>
        <v>0</v>
      </c>
      <c r="HP99" s="13">
        <f t="shared" ref="HP99:HP110" si="1661">N99+BV99+AR99+CZ99+ED99+FH99+GL99</f>
        <v>0</v>
      </c>
      <c r="HQ99" s="13">
        <f t="shared" ref="HQ99:HQ110" si="1662">O99+BW99+AS99+DA99+EE99+FI99+GM99</f>
        <v>0</v>
      </c>
      <c r="HR99" s="13">
        <f t="shared" ref="HR99:HR110" si="1663">P99+BX99+AT99+DB99+EF99+FJ99+GN99</f>
        <v>0</v>
      </c>
      <c r="HS99" s="13">
        <f t="shared" ref="HS99:HS110" si="1664">Q99+BY99+AU99+DC99+EG99+FK99+GO99</f>
        <v>0</v>
      </c>
      <c r="HT99" s="13">
        <f t="shared" ref="HT99:HT110" si="1665">R99+BZ99+AV99+DD99+EH99+FL99+GP99</f>
        <v>0</v>
      </c>
      <c r="HU99" s="13">
        <f t="shared" ref="HU99:HU110" si="1666">S99+CA99+AW99+DE99+EI99+FM99+GQ99</f>
        <v>0</v>
      </c>
      <c r="HV99" s="13">
        <f t="shared" ref="HV99:HV110" si="1667">T99+CB99+AX99+DF99+EJ99+FN99+GR99</f>
        <v>0</v>
      </c>
      <c r="HW99" s="13">
        <f t="shared" ref="HW99:HW110" si="1668">U99+CC99+AY99+DG99+EK99+FO99+GS99</f>
        <v>0</v>
      </c>
      <c r="HX99" s="13">
        <f t="shared" ref="HX99:HX110" si="1669">V99+CD99+AZ99+DH99+EL99+FP99+GT99</f>
        <v>0</v>
      </c>
      <c r="HY99" s="13">
        <f t="shared" ref="HY99:HY110" si="1670">W99+CE99+BA99+DI99+EM99+FQ99+GU99</f>
        <v>0</v>
      </c>
      <c r="HZ99" s="13">
        <f t="shared" ref="HZ99:HZ110" si="1671">X99+CF99+BB99+DJ99+EN99+FR99+GV99</f>
        <v>0</v>
      </c>
      <c r="IA99" s="13">
        <f t="shared" ref="IA99:IA110" si="1672">Y99+CG99+BC99+DK99+EO99+FS99+GW99</f>
        <v>0</v>
      </c>
      <c r="IB99" s="13">
        <f t="shared" ref="IB99:IB110" si="1673">Z99+BD99+CH99+DL99+EP99+FT99+GX99</f>
        <v>470773</v>
      </c>
      <c r="IC99" s="13">
        <f t="shared" ref="IC99:IC110" si="1674">AA99+BE99+CI99+DM99+EQ99+FU99+GY99</f>
        <v>0</v>
      </c>
      <c r="ID99" s="13">
        <f t="shared" ref="ID99:ID110" si="1675">AB99+BF99+CJ99+DN99+ER99+FV99+GZ99</f>
        <v>0</v>
      </c>
      <c r="IE99" s="13">
        <f t="shared" ref="IE99:IE110" si="1676">AC99+BG99+CK99+DO99+ES99+FW99+HA99</f>
        <v>0</v>
      </c>
      <c r="IF99" s="13">
        <f t="shared" ref="IF99:IF110" si="1677">AD99+BH99+CL99+DP99+ET99+FX99+HB99</f>
        <v>0</v>
      </c>
      <c r="IG99" s="13">
        <f t="shared" ref="IG99:IH110" si="1678">AE99+BI99+CM99+DQ99+EU99+FY99+HC99</f>
        <v>0</v>
      </c>
      <c r="IH99" s="13">
        <f t="shared" si="1678"/>
        <v>0</v>
      </c>
      <c r="II99" s="13">
        <f>AF99+BJ99+CN99+DR99+EV99+FZ99+HD99</f>
        <v>0</v>
      </c>
      <c r="IJ99" s="54"/>
    </row>
    <row r="100" spans="1:244" x14ac:dyDescent="0.25">
      <c r="A100" s="5">
        <v>5102</v>
      </c>
      <c r="B100" s="9" t="s">
        <v>58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1500000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0</v>
      </c>
      <c r="DH100" s="13">
        <v>0</v>
      </c>
      <c r="DI100" s="13">
        <v>0</v>
      </c>
      <c r="DJ100" s="13">
        <v>0</v>
      </c>
      <c r="DK100" s="13">
        <v>0</v>
      </c>
      <c r="DL100" s="13">
        <v>3370272</v>
      </c>
      <c r="DM100" s="13">
        <v>100000</v>
      </c>
      <c r="DN100" s="13">
        <v>50000</v>
      </c>
      <c r="DO100" s="13">
        <v>0</v>
      </c>
      <c r="DP100" s="13">
        <v>40000</v>
      </c>
      <c r="DQ100" s="13">
        <v>40000</v>
      </c>
      <c r="DR100" s="13">
        <v>502000</v>
      </c>
      <c r="DS100" s="13">
        <v>0</v>
      </c>
      <c r="DT100" s="13">
        <v>0</v>
      </c>
      <c r="DU100" s="13">
        <v>0</v>
      </c>
      <c r="DV100" s="13">
        <v>0</v>
      </c>
      <c r="DW100" s="13">
        <v>0</v>
      </c>
      <c r="DX100" s="13">
        <v>0</v>
      </c>
      <c r="DY100" s="13">
        <v>0</v>
      </c>
      <c r="DZ100" s="13">
        <v>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13">
        <v>0</v>
      </c>
      <c r="EH100" s="13">
        <v>0</v>
      </c>
      <c r="EI100" s="13">
        <v>0</v>
      </c>
      <c r="EJ100" s="13">
        <v>0</v>
      </c>
      <c r="EK100" s="13">
        <v>0</v>
      </c>
      <c r="EL100" s="13">
        <v>0</v>
      </c>
      <c r="EM100" s="13">
        <v>0</v>
      </c>
      <c r="EN100" s="13">
        <v>0</v>
      </c>
      <c r="EO100" s="13">
        <v>0</v>
      </c>
      <c r="EP100" s="13">
        <v>0</v>
      </c>
      <c r="EQ100" s="13">
        <v>0</v>
      </c>
      <c r="ER100" s="13">
        <v>0</v>
      </c>
      <c r="ES100" s="13">
        <v>0</v>
      </c>
      <c r="ET100" s="13">
        <v>0</v>
      </c>
      <c r="EU100" s="13">
        <v>0</v>
      </c>
      <c r="EV100" s="13">
        <v>24400</v>
      </c>
      <c r="EW100" s="13">
        <v>40000</v>
      </c>
      <c r="EX100" s="13">
        <v>40000</v>
      </c>
      <c r="EY100" s="13">
        <v>21142.89</v>
      </c>
      <c r="EZ100" s="13">
        <v>40000</v>
      </c>
      <c r="FA100" s="13">
        <v>41000</v>
      </c>
      <c r="FB100" s="13">
        <v>17450</v>
      </c>
      <c r="FC100" s="13">
        <v>114754.1</v>
      </c>
      <c r="FD100" s="13">
        <v>15000</v>
      </c>
      <c r="FE100" s="13">
        <v>732</v>
      </c>
      <c r="FF100" s="13">
        <v>20000</v>
      </c>
      <c r="FG100" s="13">
        <v>10000</v>
      </c>
      <c r="FH100" s="13">
        <v>11720</v>
      </c>
      <c r="FI100" s="13">
        <v>25740</v>
      </c>
      <c r="FJ100" s="13">
        <v>25740</v>
      </c>
      <c r="FK100" s="13">
        <v>2658</v>
      </c>
      <c r="FL100" s="13">
        <v>27049.18</v>
      </c>
      <c r="FM100" s="13">
        <v>60065</v>
      </c>
      <c r="FN100" s="13">
        <v>41926.1</v>
      </c>
      <c r="FO100" s="13">
        <v>35246</v>
      </c>
      <c r="FP100" s="13">
        <v>23246</v>
      </c>
      <c r="FQ100" s="13">
        <v>6068</v>
      </c>
      <c r="FR100" s="13">
        <v>25500</v>
      </c>
      <c r="FS100" s="13">
        <v>25500</v>
      </c>
      <c r="FT100" s="13">
        <v>30132.1</v>
      </c>
      <c r="FU100" s="13">
        <v>60000</v>
      </c>
      <c r="FV100" s="13">
        <v>60000</v>
      </c>
      <c r="FW100" s="13">
        <v>21953.119999999999</v>
      </c>
      <c r="FX100" s="13">
        <v>90000</v>
      </c>
      <c r="FY100" s="13">
        <v>90000</v>
      </c>
      <c r="FZ100" s="13">
        <v>218600</v>
      </c>
      <c r="GA100" s="13">
        <v>0</v>
      </c>
      <c r="GB100" s="13">
        <v>0</v>
      </c>
      <c r="GC100" s="13">
        <v>0</v>
      </c>
      <c r="GD100" s="13">
        <v>0</v>
      </c>
      <c r="GE100" s="13">
        <v>550</v>
      </c>
      <c r="GF100" s="13">
        <v>3839</v>
      </c>
      <c r="GG100" s="13">
        <v>25245.9</v>
      </c>
      <c r="GH100" s="13">
        <v>3300</v>
      </c>
      <c r="GI100" s="13">
        <v>161.04</v>
      </c>
      <c r="GJ100" s="13">
        <v>4400</v>
      </c>
      <c r="GK100" s="13">
        <v>4400</v>
      </c>
      <c r="GL100" s="13">
        <v>2021.6</v>
      </c>
      <c r="GM100" s="13">
        <v>7260</v>
      </c>
      <c r="GN100" s="13">
        <v>7260</v>
      </c>
      <c r="GO100" s="13">
        <v>584.76</v>
      </c>
      <c r="GP100" s="13">
        <v>5950.82</v>
      </c>
      <c r="GQ100" s="13">
        <v>17690</v>
      </c>
      <c r="GR100" s="13">
        <v>4005.98</v>
      </c>
      <c r="GS100" s="13">
        <v>7754</v>
      </c>
      <c r="GT100" s="13">
        <v>7754</v>
      </c>
      <c r="GU100" s="13">
        <v>1334.96</v>
      </c>
      <c r="GV100" s="13">
        <v>5600</v>
      </c>
      <c r="GW100" s="13">
        <v>5600</v>
      </c>
      <c r="GX100" s="13">
        <v>6213.26</v>
      </c>
      <c r="GY100" s="13">
        <v>0</v>
      </c>
      <c r="GZ100" s="13">
        <v>0</v>
      </c>
      <c r="HA100" s="13">
        <v>0</v>
      </c>
      <c r="HB100" s="13">
        <v>0</v>
      </c>
      <c r="HC100" s="13">
        <v>0</v>
      </c>
      <c r="HD100" s="13">
        <v>0</v>
      </c>
      <c r="HE100" s="13">
        <f t="shared" si="1650"/>
        <v>40000</v>
      </c>
      <c r="HF100" s="13">
        <f t="shared" si="1651"/>
        <v>40000</v>
      </c>
      <c r="HG100" s="13">
        <f t="shared" si="1652"/>
        <v>21142.89</v>
      </c>
      <c r="HH100" s="13">
        <f t="shared" si="1653"/>
        <v>1540000</v>
      </c>
      <c r="HI100" s="13">
        <f t="shared" si="1654"/>
        <v>41550</v>
      </c>
      <c r="HJ100" s="13">
        <f t="shared" si="1655"/>
        <v>21289</v>
      </c>
      <c r="HK100" s="13">
        <f t="shared" si="1656"/>
        <v>140000</v>
      </c>
      <c r="HL100" s="13">
        <f t="shared" si="1657"/>
        <v>18300</v>
      </c>
      <c r="HM100" s="13">
        <f t="shared" si="1658"/>
        <v>893.04</v>
      </c>
      <c r="HN100" s="13">
        <f t="shared" si="1659"/>
        <v>24400</v>
      </c>
      <c r="HO100" s="13">
        <f t="shared" si="1660"/>
        <v>14400</v>
      </c>
      <c r="HP100" s="13">
        <f t="shared" si="1661"/>
        <v>13741.6</v>
      </c>
      <c r="HQ100" s="13">
        <f t="shared" si="1662"/>
        <v>33000</v>
      </c>
      <c r="HR100" s="13">
        <f t="shared" si="1663"/>
        <v>33000</v>
      </c>
      <c r="HS100" s="13">
        <f t="shared" si="1664"/>
        <v>3242.76</v>
      </c>
      <c r="HT100" s="13">
        <f t="shared" si="1665"/>
        <v>33000</v>
      </c>
      <c r="HU100" s="13">
        <f t="shared" si="1666"/>
        <v>77755</v>
      </c>
      <c r="HV100" s="13">
        <f t="shared" si="1667"/>
        <v>45932.08</v>
      </c>
      <c r="HW100" s="13">
        <f t="shared" si="1668"/>
        <v>43000</v>
      </c>
      <c r="HX100" s="13">
        <f t="shared" si="1669"/>
        <v>31000</v>
      </c>
      <c r="HY100" s="13">
        <f t="shared" si="1670"/>
        <v>7402.96</v>
      </c>
      <c r="HZ100" s="13">
        <f t="shared" si="1671"/>
        <v>31100</v>
      </c>
      <c r="IA100" s="13">
        <f t="shared" si="1672"/>
        <v>31100</v>
      </c>
      <c r="IB100" s="13">
        <f t="shared" si="1673"/>
        <v>3406617.36</v>
      </c>
      <c r="IC100" s="13">
        <f t="shared" si="1674"/>
        <v>160000</v>
      </c>
      <c r="ID100" s="13">
        <f t="shared" si="1675"/>
        <v>110000</v>
      </c>
      <c r="IE100" s="13">
        <f t="shared" si="1676"/>
        <v>21953.119999999999</v>
      </c>
      <c r="IF100" s="13">
        <f t="shared" si="1677"/>
        <v>130000</v>
      </c>
      <c r="IG100" s="13">
        <f t="shared" si="1678"/>
        <v>130000</v>
      </c>
      <c r="IH100" s="13">
        <v>54924.65</v>
      </c>
      <c r="II100" s="13">
        <f>AF100+BJ100+CN100+DR100+EV100+FZ100+HD100</f>
        <v>745000</v>
      </c>
      <c r="IJ100" s="54"/>
    </row>
    <row r="101" spans="1:244" x14ac:dyDescent="0.25">
      <c r="A101" s="5">
        <v>5103</v>
      </c>
      <c r="B101" s="9" t="s">
        <v>59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71.98</v>
      </c>
      <c r="AO101" s="13">
        <v>71.98</v>
      </c>
      <c r="AP101" s="13">
        <v>78</v>
      </c>
      <c r="AQ101" s="13">
        <v>78</v>
      </c>
      <c r="AR101" s="13">
        <v>71.900000000000006</v>
      </c>
      <c r="AS101" s="13">
        <v>78</v>
      </c>
      <c r="AT101" s="13">
        <v>78</v>
      </c>
      <c r="AU101" s="13">
        <v>73.2</v>
      </c>
      <c r="AV101" s="13">
        <v>81.97</v>
      </c>
      <c r="AW101" s="13">
        <v>300</v>
      </c>
      <c r="AX101" s="13">
        <v>300</v>
      </c>
      <c r="AY101" s="13">
        <v>82</v>
      </c>
      <c r="AZ101" s="13">
        <v>82</v>
      </c>
      <c r="BA101" s="13">
        <v>0</v>
      </c>
      <c r="BB101" s="13">
        <v>82</v>
      </c>
      <c r="BC101" s="13">
        <v>6500</v>
      </c>
      <c r="BD101" s="13">
        <v>6153.3</v>
      </c>
      <c r="BE101" s="13">
        <v>2000</v>
      </c>
      <c r="BF101" s="13">
        <v>2000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1639.34</v>
      </c>
      <c r="BR101" s="13">
        <v>0</v>
      </c>
      <c r="BS101" s="13">
        <v>0</v>
      </c>
      <c r="BT101" s="13">
        <v>390</v>
      </c>
      <c r="BU101" s="13">
        <v>390</v>
      </c>
      <c r="BV101" s="13">
        <v>0</v>
      </c>
      <c r="BW101" s="13">
        <v>0</v>
      </c>
      <c r="BX101" s="13">
        <v>234</v>
      </c>
      <c r="BY101" s="13">
        <v>0</v>
      </c>
      <c r="BZ101" s="13">
        <v>245.9</v>
      </c>
      <c r="CA101" s="13">
        <v>0</v>
      </c>
      <c r="CB101" s="13">
        <v>0</v>
      </c>
      <c r="CC101" s="13">
        <v>300</v>
      </c>
      <c r="CD101" s="13">
        <v>300</v>
      </c>
      <c r="CE101" s="13">
        <v>0</v>
      </c>
      <c r="CF101" s="13">
        <v>300</v>
      </c>
      <c r="CG101" s="13">
        <v>300</v>
      </c>
      <c r="CH101" s="13">
        <v>2200</v>
      </c>
      <c r="CI101" s="13">
        <v>1000</v>
      </c>
      <c r="CJ101" s="13">
        <v>0</v>
      </c>
      <c r="CK101" s="13">
        <v>0</v>
      </c>
      <c r="CL101" s="13">
        <v>3000</v>
      </c>
      <c r="CM101" s="13">
        <v>3000</v>
      </c>
      <c r="CN101" s="13">
        <v>2800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32800.25</v>
      </c>
      <c r="DM101" s="13">
        <v>5000</v>
      </c>
      <c r="DN101" s="13">
        <v>265000</v>
      </c>
      <c r="DO101" s="13">
        <v>20230</v>
      </c>
      <c r="DP101" s="13">
        <v>255000</v>
      </c>
      <c r="DQ101" s="13">
        <v>255000</v>
      </c>
      <c r="DR101" s="13">
        <v>20000</v>
      </c>
      <c r="DS101" s="13">
        <v>0</v>
      </c>
      <c r="DT101" s="13">
        <v>366</v>
      </c>
      <c r="DU101" s="13">
        <v>366</v>
      </c>
      <c r="DV101" s="13">
        <v>0</v>
      </c>
      <c r="DW101" s="13">
        <v>0</v>
      </c>
      <c r="DX101" s="13">
        <v>0</v>
      </c>
      <c r="DY101" s="13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3">
        <v>0</v>
      </c>
      <c r="EH101" s="13">
        <v>0</v>
      </c>
      <c r="EI101" s="13">
        <v>0</v>
      </c>
      <c r="EJ101" s="13">
        <v>0</v>
      </c>
      <c r="EK101" s="13">
        <v>0</v>
      </c>
      <c r="EL101" s="13">
        <v>0</v>
      </c>
      <c r="EM101" s="13">
        <v>0</v>
      </c>
      <c r="EN101" s="13">
        <v>0</v>
      </c>
      <c r="EO101" s="13">
        <v>0</v>
      </c>
      <c r="EP101" s="13">
        <v>0</v>
      </c>
      <c r="EQ101" s="13">
        <v>1300</v>
      </c>
      <c r="ER101" s="13">
        <v>1300</v>
      </c>
      <c r="ES101" s="13">
        <v>638.05999999999995</v>
      </c>
      <c r="ET101" s="13">
        <v>1300</v>
      </c>
      <c r="EU101" s="13">
        <v>1300</v>
      </c>
      <c r="EV101" s="13">
        <v>0</v>
      </c>
      <c r="EW101" s="13">
        <v>80000</v>
      </c>
      <c r="EX101" s="13">
        <v>80000</v>
      </c>
      <c r="EY101" s="13">
        <v>77594.720000000001</v>
      </c>
      <c r="EZ101" s="13">
        <v>114000</v>
      </c>
      <c r="FA101" s="13">
        <v>84000</v>
      </c>
      <c r="FB101" s="13">
        <v>59783.32</v>
      </c>
      <c r="FC101" s="13">
        <v>94508.2</v>
      </c>
      <c r="FD101" s="13">
        <v>65734.52</v>
      </c>
      <c r="FE101" s="13">
        <v>29434.52</v>
      </c>
      <c r="FF101" s="13">
        <v>46332</v>
      </c>
      <c r="FG101" s="13">
        <v>46332</v>
      </c>
      <c r="FH101" s="13">
        <v>6169.6</v>
      </c>
      <c r="FI101" s="13">
        <v>54444</v>
      </c>
      <c r="FJ101" s="13">
        <v>44444</v>
      </c>
      <c r="FK101" s="13">
        <v>24764.14</v>
      </c>
      <c r="FL101" s="13">
        <v>57213.11</v>
      </c>
      <c r="FM101" s="13">
        <v>103465</v>
      </c>
      <c r="FN101" s="13">
        <v>58344.59</v>
      </c>
      <c r="FO101" s="13">
        <v>63885</v>
      </c>
      <c r="FP101" s="13">
        <v>82500</v>
      </c>
      <c r="FQ101" s="13">
        <v>27631.4</v>
      </c>
      <c r="FR101" s="13">
        <v>137250</v>
      </c>
      <c r="FS101" s="13">
        <v>237250</v>
      </c>
      <c r="FT101" s="13">
        <v>88418.68</v>
      </c>
      <c r="FU101" s="13">
        <v>604000</v>
      </c>
      <c r="FV101" s="13">
        <v>100000</v>
      </c>
      <c r="FW101" s="13">
        <v>75911.100000000006</v>
      </c>
      <c r="FX101" s="13">
        <v>270700</v>
      </c>
      <c r="FY101" s="13">
        <v>270700</v>
      </c>
      <c r="FZ101" s="13">
        <v>374200</v>
      </c>
      <c r="GA101" s="13">
        <v>0</v>
      </c>
      <c r="GB101" s="13">
        <v>0</v>
      </c>
      <c r="GC101" s="13">
        <v>0</v>
      </c>
      <c r="GD101" s="13">
        <v>66000</v>
      </c>
      <c r="GE101" s="13">
        <v>6000</v>
      </c>
      <c r="GF101" s="13">
        <v>7447.66</v>
      </c>
      <c r="GG101" s="13">
        <v>21152.46</v>
      </c>
      <c r="GH101" s="13">
        <v>14461.59</v>
      </c>
      <c r="GI101" s="13">
        <v>6513.65</v>
      </c>
      <c r="GJ101" s="13">
        <v>13200</v>
      </c>
      <c r="GK101" s="13">
        <v>13200</v>
      </c>
      <c r="GL101" s="13">
        <v>0</v>
      </c>
      <c r="GM101" s="13">
        <v>15444</v>
      </c>
      <c r="GN101" s="13">
        <v>13244</v>
      </c>
      <c r="GO101" s="13">
        <v>4351.32</v>
      </c>
      <c r="GP101" s="13">
        <v>12659.02</v>
      </c>
      <c r="GQ101" s="13">
        <v>23705</v>
      </c>
      <c r="GR101" s="13">
        <v>4353.8</v>
      </c>
      <c r="GS101" s="13">
        <v>5933</v>
      </c>
      <c r="GT101" s="13">
        <v>5933</v>
      </c>
      <c r="GU101" s="13">
        <v>6132.34</v>
      </c>
      <c r="GV101" s="13">
        <v>22100</v>
      </c>
      <c r="GW101" s="13">
        <v>44100</v>
      </c>
      <c r="GX101" s="13">
        <v>19144.41</v>
      </c>
      <c r="GY101" s="13">
        <v>0</v>
      </c>
      <c r="GZ101" s="13">
        <v>0</v>
      </c>
      <c r="HA101" s="13">
        <v>0</v>
      </c>
      <c r="HB101" s="13">
        <v>0</v>
      </c>
      <c r="HC101" s="13">
        <v>0</v>
      </c>
      <c r="HD101" s="13">
        <v>0</v>
      </c>
      <c r="HE101" s="13">
        <f t="shared" si="1650"/>
        <v>80000</v>
      </c>
      <c r="HF101" s="13">
        <f t="shared" si="1651"/>
        <v>80366</v>
      </c>
      <c r="HG101" s="13">
        <f t="shared" si="1652"/>
        <v>77960.72</v>
      </c>
      <c r="HH101" s="13">
        <f t="shared" si="1653"/>
        <v>180000</v>
      </c>
      <c r="HI101" s="13">
        <f t="shared" si="1654"/>
        <v>90000</v>
      </c>
      <c r="HJ101" s="13">
        <f t="shared" si="1655"/>
        <v>67230.98</v>
      </c>
      <c r="HK101" s="13">
        <f t="shared" si="1656"/>
        <v>117300</v>
      </c>
      <c r="HL101" s="13">
        <f t="shared" si="1657"/>
        <v>80268.09</v>
      </c>
      <c r="HM101" s="13">
        <f t="shared" si="1658"/>
        <v>36020.15</v>
      </c>
      <c r="HN101" s="13">
        <f t="shared" si="1659"/>
        <v>60000</v>
      </c>
      <c r="HO101" s="13">
        <f t="shared" si="1660"/>
        <v>60000</v>
      </c>
      <c r="HP101" s="13">
        <f t="shared" si="1661"/>
        <v>6241.5</v>
      </c>
      <c r="HQ101" s="13">
        <f t="shared" si="1662"/>
        <v>69966</v>
      </c>
      <c r="HR101" s="13">
        <f t="shared" si="1663"/>
        <v>58000</v>
      </c>
      <c r="HS101" s="13">
        <f t="shared" si="1664"/>
        <v>29188.66</v>
      </c>
      <c r="HT101" s="13">
        <f t="shared" si="1665"/>
        <v>70200</v>
      </c>
      <c r="HU101" s="13">
        <f t="shared" si="1666"/>
        <v>127470</v>
      </c>
      <c r="HV101" s="13">
        <f t="shared" si="1667"/>
        <v>62998.39</v>
      </c>
      <c r="HW101" s="13">
        <f t="shared" si="1668"/>
        <v>70200</v>
      </c>
      <c r="HX101" s="13">
        <f t="shared" si="1669"/>
        <v>88815</v>
      </c>
      <c r="HY101" s="13">
        <f t="shared" si="1670"/>
        <v>33763.740000000005</v>
      </c>
      <c r="HZ101" s="13">
        <f t="shared" si="1671"/>
        <v>159732</v>
      </c>
      <c r="IA101" s="13">
        <f t="shared" si="1672"/>
        <v>288150</v>
      </c>
      <c r="IB101" s="13">
        <f t="shared" si="1673"/>
        <v>148716.63999999998</v>
      </c>
      <c r="IC101" s="13">
        <f t="shared" si="1674"/>
        <v>613300</v>
      </c>
      <c r="ID101" s="13">
        <f t="shared" si="1675"/>
        <v>368300</v>
      </c>
      <c r="IE101" s="13">
        <f t="shared" si="1676"/>
        <v>96779.16</v>
      </c>
      <c r="IF101" s="13">
        <f t="shared" si="1677"/>
        <v>530000</v>
      </c>
      <c r="IG101" s="13">
        <f t="shared" si="1678"/>
        <v>530000</v>
      </c>
      <c r="IH101" s="13">
        <v>169580.78</v>
      </c>
      <c r="II101" s="13">
        <f>AF101+BJ101+CN101+DR101+EV101+FZ101+HD101</f>
        <v>397000</v>
      </c>
      <c r="IJ101" s="54"/>
    </row>
    <row r="102" spans="1:244" x14ac:dyDescent="0.25">
      <c r="A102" s="5">
        <v>5104</v>
      </c>
      <c r="B102" s="9" t="s">
        <v>250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13000</v>
      </c>
      <c r="AE102" s="13">
        <v>0</v>
      </c>
      <c r="AF102" s="13">
        <v>32000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>
        <v>0</v>
      </c>
      <c r="DA102" s="13">
        <v>0</v>
      </c>
      <c r="DB102" s="13">
        <v>0</v>
      </c>
      <c r="DC102" s="13">
        <v>0</v>
      </c>
      <c r="DD102" s="13">
        <v>0</v>
      </c>
      <c r="DE102" s="13">
        <v>0</v>
      </c>
      <c r="DF102" s="13">
        <v>0</v>
      </c>
      <c r="DG102" s="13">
        <v>0</v>
      </c>
      <c r="DH102" s="13">
        <v>0</v>
      </c>
      <c r="DI102" s="13">
        <v>0</v>
      </c>
      <c r="DJ102" s="13">
        <v>0</v>
      </c>
      <c r="DK102" s="13">
        <v>0</v>
      </c>
      <c r="DL102" s="13">
        <v>0</v>
      </c>
      <c r="DM102" s="13">
        <v>0</v>
      </c>
      <c r="DN102" s="13">
        <v>14000</v>
      </c>
      <c r="DO102" s="13">
        <v>14000</v>
      </c>
      <c r="DP102" s="13">
        <v>5000</v>
      </c>
      <c r="DQ102" s="13">
        <v>5000</v>
      </c>
      <c r="DR102" s="13">
        <v>25000</v>
      </c>
      <c r="DS102" s="13">
        <v>0</v>
      </c>
      <c r="DT102" s="13">
        <v>0</v>
      </c>
      <c r="DU102" s="13">
        <v>0</v>
      </c>
      <c r="DV102" s="13">
        <v>0</v>
      </c>
      <c r="DW102" s="13">
        <v>0</v>
      </c>
      <c r="DX102" s="13">
        <v>0</v>
      </c>
      <c r="DY102" s="13">
        <v>0</v>
      </c>
      <c r="DZ102" s="13">
        <v>0</v>
      </c>
      <c r="EA102" s="13">
        <v>0</v>
      </c>
      <c r="EB102" s="13">
        <v>0</v>
      </c>
      <c r="EC102" s="13">
        <v>0</v>
      </c>
      <c r="ED102" s="13">
        <v>0</v>
      </c>
      <c r="EE102" s="13">
        <v>0</v>
      </c>
      <c r="EF102" s="13">
        <v>0</v>
      </c>
      <c r="EG102" s="13">
        <v>0</v>
      </c>
      <c r="EH102" s="13">
        <v>0</v>
      </c>
      <c r="EI102" s="13">
        <v>0</v>
      </c>
      <c r="EJ102" s="13">
        <v>0</v>
      </c>
      <c r="EK102" s="13">
        <v>0</v>
      </c>
      <c r="EL102" s="13">
        <v>0</v>
      </c>
      <c r="EM102" s="13">
        <v>0</v>
      </c>
      <c r="EN102" s="13">
        <v>0</v>
      </c>
      <c r="EO102" s="13">
        <v>0</v>
      </c>
      <c r="EP102" s="13">
        <v>0</v>
      </c>
      <c r="EQ102" s="13">
        <v>0</v>
      </c>
      <c r="ER102" s="13">
        <v>0</v>
      </c>
      <c r="ES102" s="13">
        <v>0</v>
      </c>
      <c r="ET102" s="13">
        <v>0</v>
      </c>
      <c r="EU102" s="13">
        <v>0</v>
      </c>
      <c r="EV102" s="13">
        <v>0</v>
      </c>
      <c r="EW102" s="13">
        <v>15000</v>
      </c>
      <c r="EX102" s="13">
        <v>15000</v>
      </c>
      <c r="EY102" s="13">
        <v>0</v>
      </c>
      <c r="EZ102" s="13">
        <v>15000</v>
      </c>
      <c r="FA102" s="13">
        <v>18000</v>
      </c>
      <c r="FB102" s="13">
        <v>12560.4</v>
      </c>
      <c r="FC102" s="13">
        <v>2213.11</v>
      </c>
      <c r="FD102" s="13">
        <v>3162</v>
      </c>
      <c r="FE102" s="13">
        <v>3162</v>
      </c>
      <c r="FF102" s="13">
        <v>2106</v>
      </c>
      <c r="FG102" s="13">
        <v>2106</v>
      </c>
      <c r="FH102" s="13">
        <v>1745.08</v>
      </c>
      <c r="FI102" s="13">
        <v>7800</v>
      </c>
      <c r="FJ102" s="13">
        <v>20000</v>
      </c>
      <c r="FK102" s="13">
        <v>17092.5</v>
      </c>
      <c r="FL102" s="13">
        <v>10409.84</v>
      </c>
      <c r="FM102" s="13">
        <v>10409.84</v>
      </c>
      <c r="FN102" s="13">
        <v>4270</v>
      </c>
      <c r="FO102" s="13">
        <v>10410</v>
      </c>
      <c r="FP102" s="13">
        <v>10410</v>
      </c>
      <c r="FQ102" s="13">
        <v>9694.9</v>
      </c>
      <c r="FR102" s="13">
        <v>11300</v>
      </c>
      <c r="FS102" s="13">
        <v>6300</v>
      </c>
      <c r="FT102" s="13">
        <v>6837</v>
      </c>
      <c r="FU102" s="13">
        <v>12700</v>
      </c>
      <c r="FV102" s="13">
        <v>700</v>
      </c>
      <c r="FW102" s="13">
        <v>219.48</v>
      </c>
      <c r="FX102" s="13">
        <v>11000</v>
      </c>
      <c r="FY102" s="13">
        <v>11000</v>
      </c>
      <c r="FZ102" s="13">
        <v>11000</v>
      </c>
      <c r="GA102" s="13">
        <v>0</v>
      </c>
      <c r="GB102" s="13">
        <v>0</v>
      </c>
      <c r="GC102" s="13">
        <v>0</v>
      </c>
      <c r="GD102" s="13">
        <v>0</v>
      </c>
      <c r="GE102" s="13">
        <v>0</v>
      </c>
      <c r="GF102" s="13">
        <v>0</v>
      </c>
      <c r="GG102" s="13">
        <v>486.89</v>
      </c>
      <c r="GH102" s="13">
        <v>695.64</v>
      </c>
      <c r="GI102" s="13">
        <v>695.64</v>
      </c>
      <c r="GJ102" s="13">
        <v>595</v>
      </c>
      <c r="GK102" s="13">
        <v>595</v>
      </c>
      <c r="GL102" s="13">
        <v>383.92</v>
      </c>
      <c r="GM102" s="13">
        <v>2200</v>
      </c>
      <c r="GN102" s="13">
        <v>4400</v>
      </c>
      <c r="GO102" s="13">
        <v>3760.35</v>
      </c>
      <c r="GP102" s="13">
        <v>2290.16</v>
      </c>
      <c r="GQ102" s="13">
        <v>2290.16</v>
      </c>
      <c r="GR102" s="13">
        <v>939.4</v>
      </c>
      <c r="GS102" s="13">
        <v>2290</v>
      </c>
      <c r="GT102" s="13">
        <v>2290</v>
      </c>
      <c r="GU102" s="13">
        <v>1315.6</v>
      </c>
      <c r="GV102" s="13">
        <v>2470</v>
      </c>
      <c r="GW102" s="13">
        <v>1150</v>
      </c>
      <c r="GX102" s="13">
        <v>1485</v>
      </c>
      <c r="GY102" s="13">
        <v>0</v>
      </c>
      <c r="GZ102" s="13">
        <v>0</v>
      </c>
      <c r="HA102" s="13">
        <v>0</v>
      </c>
      <c r="HB102" s="13">
        <v>0</v>
      </c>
      <c r="HC102" s="13">
        <v>0</v>
      </c>
      <c r="HD102" s="13">
        <v>0</v>
      </c>
      <c r="HE102" s="13">
        <f t="shared" si="1650"/>
        <v>15000</v>
      </c>
      <c r="HF102" s="13">
        <f t="shared" si="1651"/>
        <v>15000</v>
      </c>
      <c r="HG102" s="13">
        <f t="shared" si="1652"/>
        <v>0</v>
      </c>
      <c r="HH102" s="13">
        <f t="shared" si="1653"/>
        <v>15000</v>
      </c>
      <c r="HI102" s="13">
        <f t="shared" si="1654"/>
        <v>18000</v>
      </c>
      <c r="HJ102" s="13">
        <f t="shared" si="1655"/>
        <v>12560.4</v>
      </c>
      <c r="HK102" s="13">
        <f t="shared" si="1656"/>
        <v>2700</v>
      </c>
      <c r="HL102" s="13">
        <f t="shared" si="1657"/>
        <v>3857.64</v>
      </c>
      <c r="HM102" s="13">
        <f t="shared" si="1658"/>
        <v>3857.64</v>
      </c>
      <c r="HN102" s="13">
        <f t="shared" si="1659"/>
        <v>2701</v>
      </c>
      <c r="HO102" s="13">
        <f t="shared" si="1660"/>
        <v>2701</v>
      </c>
      <c r="HP102" s="13">
        <f t="shared" si="1661"/>
        <v>2129</v>
      </c>
      <c r="HQ102" s="13">
        <f t="shared" si="1662"/>
        <v>10000</v>
      </c>
      <c r="HR102" s="13">
        <f t="shared" si="1663"/>
        <v>24400</v>
      </c>
      <c r="HS102" s="13">
        <f t="shared" si="1664"/>
        <v>20852.849999999999</v>
      </c>
      <c r="HT102" s="13">
        <f t="shared" si="1665"/>
        <v>12700</v>
      </c>
      <c r="HU102" s="13">
        <f t="shared" si="1666"/>
        <v>12700</v>
      </c>
      <c r="HV102" s="13">
        <f t="shared" si="1667"/>
        <v>5209.3999999999996</v>
      </c>
      <c r="HW102" s="13">
        <f t="shared" si="1668"/>
        <v>12700</v>
      </c>
      <c r="HX102" s="13">
        <f t="shared" si="1669"/>
        <v>12700</v>
      </c>
      <c r="HY102" s="13">
        <f t="shared" si="1670"/>
        <v>11010.5</v>
      </c>
      <c r="HZ102" s="13">
        <f t="shared" si="1671"/>
        <v>13770</v>
      </c>
      <c r="IA102" s="13">
        <f t="shared" si="1672"/>
        <v>7450</v>
      </c>
      <c r="IB102" s="13">
        <f t="shared" si="1673"/>
        <v>8322</v>
      </c>
      <c r="IC102" s="13">
        <f t="shared" si="1674"/>
        <v>12700</v>
      </c>
      <c r="ID102" s="13">
        <f t="shared" si="1675"/>
        <v>14700</v>
      </c>
      <c r="IE102" s="13">
        <f t="shared" si="1676"/>
        <v>14219.48</v>
      </c>
      <c r="IF102" s="13">
        <f t="shared" si="1677"/>
        <v>29000</v>
      </c>
      <c r="IG102" s="13">
        <f t="shared" si="1678"/>
        <v>16000</v>
      </c>
      <c r="IH102" s="13">
        <v>24373.5</v>
      </c>
      <c r="II102" s="13">
        <f>AF102+BJ102+CN102+DR102+EV102+FZ102+HD102</f>
        <v>68000</v>
      </c>
      <c r="IJ102" s="54"/>
    </row>
    <row r="103" spans="1:244" x14ac:dyDescent="0.25">
      <c r="A103" s="5">
        <v>5105</v>
      </c>
      <c r="B103" s="9" t="s">
        <v>448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906.75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0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0</v>
      </c>
      <c r="DS103" s="13">
        <v>0</v>
      </c>
      <c r="DT103" s="13">
        <v>0</v>
      </c>
      <c r="DU103" s="13">
        <v>0</v>
      </c>
      <c r="DV103" s="13">
        <v>0</v>
      </c>
      <c r="DW103" s="13">
        <v>0</v>
      </c>
      <c r="DX103" s="13">
        <v>0</v>
      </c>
      <c r="DY103" s="13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0</v>
      </c>
      <c r="EF103" s="13">
        <v>0</v>
      </c>
      <c r="EG103" s="13">
        <v>0</v>
      </c>
      <c r="EH103" s="13">
        <v>0</v>
      </c>
      <c r="EI103" s="13">
        <v>0</v>
      </c>
      <c r="EJ103" s="13">
        <v>0</v>
      </c>
      <c r="EK103" s="13">
        <v>0</v>
      </c>
      <c r="EL103" s="13">
        <v>0</v>
      </c>
      <c r="EM103" s="13">
        <v>0</v>
      </c>
      <c r="EN103" s="13">
        <v>0</v>
      </c>
      <c r="EO103" s="13">
        <v>0</v>
      </c>
      <c r="EP103" s="13">
        <v>0</v>
      </c>
      <c r="EQ103" s="13">
        <v>0</v>
      </c>
      <c r="ER103" s="13">
        <v>0</v>
      </c>
      <c r="ES103" s="13">
        <v>0</v>
      </c>
      <c r="ET103" s="13">
        <v>0</v>
      </c>
      <c r="EU103" s="13">
        <v>0</v>
      </c>
      <c r="EV103" s="13">
        <v>0</v>
      </c>
      <c r="EW103" s="13">
        <v>0</v>
      </c>
      <c r="EX103" s="13">
        <v>0</v>
      </c>
      <c r="EY103" s="13">
        <v>0</v>
      </c>
      <c r="EZ103" s="13">
        <v>0</v>
      </c>
      <c r="FA103" s="13">
        <v>0</v>
      </c>
      <c r="FB103" s="13">
        <v>0</v>
      </c>
      <c r="FC103" s="13">
        <v>0</v>
      </c>
      <c r="FD103" s="13">
        <v>0</v>
      </c>
      <c r="FE103" s="13">
        <v>0</v>
      </c>
      <c r="FF103" s="13">
        <v>0</v>
      </c>
      <c r="FG103" s="13">
        <v>0</v>
      </c>
      <c r="FH103" s="13">
        <v>0</v>
      </c>
      <c r="FI103" s="13">
        <v>0</v>
      </c>
      <c r="FJ103" s="13">
        <v>0</v>
      </c>
      <c r="FK103" s="13">
        <v>0</v>
      </c>
      <c r="FL103" s="13">
        <v>0</v>
      </c>
      <c r="FM103" s="13">
        <v>0</v>
      </c>
      <c r="FN103" s="13">
        <v>0</v>
      </c>
      <c r="FO103" s="13">
        <v>0</v>
      </c>
      <c r="FP103" s="13">
        <v>0</v>
      </c>
      <c r="FQ103" s="13">
        <v>0</v>
      </c>
      <c r="FR103" s="13">
        <v>0</v>
      </c>
      <c r="FS103" s="13">
        <v>0</v>
      </c>
      <c r="FT103" s="13">
        <v>0</v>
      </c>
      <c r="FU103" s="13">
        <v>0</v>
      </c>
      <c r="FV103" s="13">
        <v>0</v>
      </c>
      <c r="FW103" s="13">
        <v>0</v>
      </c>
      <c r="FX103" s="13">
        <v>0</v>
      </c>
      <c r="FY103" s="13">
        <v>0</v>
      </c>
      <c r="FZ103" s="13">
        <v>0</v>
      </c>
      <c r="GA103" s="13">
        <v>0</v>
      </c>
      <c r="GB103" s="13">
        <v>0</v>
      </c>
      <c r="GC103" s="13">
        <v>0</v>
      </c>
      <c r="GD103" s="13">
        <v>0</v>
      </c>
      <c r="GE103" s="13">
        <v>0</v>
      </c>
      <c r="GF103" s="13">
        <v>0</v>
      </c>
      <c r="GG103" s="13">
        <v>0</v>
      </c>
      <c r="GH103" s="13">
        <v>0</v>
      </c>
      <c r="GI103" s="13">
        <v>0</v>
      </c>
      <c r="GJ103" s="13">
        <v>0</v>
      </c>
      <c r="GK103" s="13">
        <v>0</v>
      </c>
      <c r="GL103" s="13">
        <v>0</v>
      </c>
      <c r="GM103" s="13">
        <v>0</v>
      </c>
      <c r="GN103" s="13">
        <v>0</v>
      </c>
      <c r="GO103" s="13">
        <v>0</v>
      </c>
      <c r="GP103" s="13">
        <v>0</v>
      </c>
      <c r="GQ103" s="13">
        <v>0</v>
      </c>
      <c r="GR103" s="13">
        <v>0</v>
      </c>
      <c r="GS103" s="13">
        <v>0</v>
      </c>
      <c r="GT103" s="13">
        <v>0</v>
      </c>
      <c r="GU103" s="13">
        <v>0</v>
      </c>
      <c r="GV103" s="13">
        <v>0</v>
      </c>
      <c r="GW103" s="13">
        <v>0</v>
      </c>
      <c r="GX103" s="13">
        <v>0</v>
      </c>
      <c r="GY103" s="13">
        <v>0</v>
      </c>
      <c r="GZ103" s="13">
        <v>0</v>
      </c>
      <c r="HA103" s="13">
        <v>0</v>
      </c>
      <c r="HB103" s="13">
        <v>0</v>
      </c>
      <c r="HC103" s="13">
        <v>0</v>
      </c>
      <c r="HD103" s="13">
        <v>0</v>
      </c>
      <c r="HE103" s="13">
        <f t="shared" si="1650"/>
        <v>0</v>
      </c>
      <c r="HF103" s="13">
        <f t="shared" si="1651"/>
        <v>0</v>
      </c>
      <c r="HG103" s="13">
        <f t="shared" si="1652"/>
        <v>0</v>
      </c>
      <c r="HH103" s="13">
        <f t="shared" si="1653"/>
        <v>0</v>
      </c>
      <c r="HI103" s="13">
        <f t="shared" si="1654"/>
        <v>0</v>
      </c>
      <c r="HJ103" s="13">
        <f t="shared" si="1655"/>
        <v>0</v>
      </c>
      <c r="HK103" s="13">
        <f t="shared" si="1656"/>
        <v>0</v>
      </c>
      <c r="HL103" s="13">
        <f t="shared" si="1657"/>
        <v>0</v>
      </c>
      <c r="HM103" s="13">
        <f t="shared" si="1658"/>
        <v>0</v>
      </c>
      <c r="HN103" s="13">
        <f t="shared" si="1659"/>
        <v>0</v>
      </c>
      <c r="HO103" s="13">
        <f t="shared" si="1660"/>
        <v>0</v>
      </c>
      <c r="HP103" s="13">
        <f t="shared" si="1661"/>
        <v>0</v>
      </c>
      <c r="HQ103" s="13">
        <f t="shared" si="1662"/>
        <v>0</v>
      </c>
      <c r="HR103" s="13">
        <f t="shared" si="1663"/>
        <v>0</v>
      </c>
      <c r="HS103" s="13">
        <f t="shared" si="1664"/>
        <v>0</v>
      </c>
      <c r="HT103" s="13">
        <f t="shared" si="1665"/>
        <v>0</v>
      </c>
      <c r="HU103" s="13">
        <f t="shared" si="1666"/>
        <v>0</v>
      </c>
      <c r="HV103" s="13">
        <f t="shared" si="1667"/>
        <v>0</v>
      </c>
      <c r="HW103" s="13">
        <f t="shared" si="1668"/>
        <v>0</v>
      </c>
      <c r="HX103" s="13">
        <f t="shared" si="1669"/>
        <v>0</v>
      </c>
      <c r="HY103" s="13">
        <f t="shared" si="1670"/>
        <v>0</v>
      </c>
      <c r="HZ103" s="13">
        <f t="shared" si="1671"/>
        <v>0</v>
      </c>
      <c r="IA103" s="13">
        <f t="shared" si="1672"/>
        <v>0</v>
      </c>
      <c r="IB103" s="13">
        <f t="shared" si="1673"/>
        <v>906.75</v>
      </c>
      <c r="IC103" s="13">
        <f t="shared" si="1674"/>
        <v>0</v>
      </c>
      <c r="ID103" s="13">
        <f t="shared" si="1675"/>
        <v>0</v>
      </c>
      <c r="IE103" s="13">
        <f t="shared" si="1676"/>
        <v>0</v>
      </c>
      <c r="IF103" s="13">
        <f t="shared" si="1677"/>
        <v>0</v>
      </c>
      <c r="IG103" s="13">
        <f t="shared" si="1678"/>
        <v>0</v>
      </c>
      <c r="IH103" s="13">
        <f t="shared" si="1678"/>
        <v>0</v>
      </c>
      <c r="II103" s="13">
        <f>AF103+BJ103+CN103+DR103+EV103+FZ103+HD103</f>
        <v>0</v>
      </c>
      <c r="IJ103" s="54"/>
    </row>
    <row r="104" spans="1:244" x14ac:dyDescent="0.25">
      <c r="A104" s="5">
        <v>5106</v>
      </c>
      <c r="B104" s="9" t="s">
        <v>60</v>
      </c>
      <c r="C104" s="13">
        <v>500</v>
      </c>
      <c r="D104" s="13">
        <v>500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280</v>
      </c>
      <c r="DU104" s="13">
        <v>336</v>
      </c>
      <c r="DV104" s="13">
        <v>500</v>
      </c>
      <c r="DW104" s="13">
        <v>188</v>
      </c>
      <c r="DX104" s="13">
        <v>188</v>
      </c>
      <c r="DY104" s="13">
        <v>409.84</v>
      </c>
      <c r="DZ104" s="13">
        <v>500</v>
      </c>
      <c r="EA104" s="13">
        <v>440</v>
      </c>
      <c r="EB104" s="13">
        <v>390</v>
      </c>
      <c r="EC104" s="13">
        <v>409.84</v>
      </c>
      <c r="ED104" s="13">
        <v>409.84</v>
      </c>
      <c r="EE104" s="13">
        <v>468</v>
      </c>
      <c r="EF104" s="13">
        <v>468</v>
      </c>
      <c r="EG104" s="13">
        <v>450</v>
      </c>
      <c r="EH104" s="13">
        <v>491.8</v>
      </c>
      <c r="EI104" s="13">
        <v>491.8</v>
      </c>
      <c r="EJ104" s="13">
        <v>0</v>
      </c>
      <c r="EK104" s="13">
        <v>492</v>
      </c>
      <c r="EL104" s="13">
        <v>492</v>
      </c>
      <c r="EM104" s="13">
        <v>360</v>
      </c>
      <c r="EN104" s="13">
        <v>490</v>
      </c>
      <c r="EO104" s="13">
        <v>420</v>
      </c>
      <c r="EP104" s="13">
        <v>420</v>
      </c>
      <c r="EQ104" s="13">
        <v>1000</v>
      </c>
      <c r="ER104" s="13">
        <v>1000</v>
      </c>
      <c r="ES104" s="13">
        <v>402.6</v>
      </c>
      <c r="ET104" s="13">
        <v>1000</v>
      </c>
      <c r="EU104" s="13">
        <v>1000</v>
      </c>
      <c r="EV104" s="13">
        <v>1000</v>
      </c>
      <c r="EW104" s="13">
        <v>0</v>
      </c>
      <c r="EX104" s="13">
        <v>0</v>
      </c>
      <c r="EY104" s="13">
        <v>0</v>
      </c>
      <c r="EZ104" s="13">
        <v>0</v>
      </c>
      <c r="FA104" s="13">
        <v>0</v>
      </c>
      <c r="FB104" s="13">
        <v>0</v>
      </c>
      <c r="FC104" s="13">
        <v>0</v>
      </c>
      <c r="FD104" s="13">
        <v>0</v>
      </c>
      <c r="FE104" s="13">
        <v>0</v>
      </c>
      <c r="FF104" s="13">
        <v>0</v>
      </c>
      <c r="FG104" s="13">
        <v>0</v>
      </c>
      <c r="FH104" s="13">
        <v>0</v>
      </c>
      <c r="FI104" s="13">
        <v>0</v>
      </c>
      <c r="FJ104" s="13">
        <v>0</v>
      </c>
      <c r="FK104" s="13">
        <v>0</v>
      </c>
      <c r="FL104" s="13">
        <v>0</v>
      </c>
      <c r="FM104" s="13">
        <v>0</v>
      </c>
      <c r="FN104" s="13">
        <v>0</v>
      </c>
      <c r="FO104" s="13">
        <v>0</v>
      </c>
      <c r="FP104" s="13">
        <v>0</v>
      </c>
      <c r="FQ104" s="13">
        <v>0</v>
      </c>
      <c r="FR104" s="13">
        <v>0</v>
      </c>
      <c r="FS104" s="13">
        <v>0</v>
      </c>
      <c r="FT104" s="13">
        <v>0</v>
      </c>
      <c r="FU104" s="13">
        <v>0</v>
      </c>
      <c r="FV104" s="13">
        <v>0</v>
      </c>
      <c r="FW104" s="13">
        <v>0</v>
      </c>
      <c r="FX104" s="13">
        <v>0</v>
      </c>
      <c r="FY104" s="13">
        <v>0</v>
      </c>
      <c r="FZ104" s="13">
        <v>0</v>
      </c>
      <c r="GA104" s="13">
        <v>0</v>
      </c>
      <c r="GB104" s="13">
        <v>0</v>
      </c>
      <c r="GC104" s="13">
        <v>0</v>
      </c>
      <c r="GD104" s="13">
        <v>0</v>
      </c>
      <c r="GE104" s="13">
        <v>41.36</v>
      </c>
      <c r="GF104" s="13">
        <v>41.36</v>
      </c>
      <c r="GG104" s="13">
        <v>90.16</v>
      </c>
      <c r="GH104" s="13">
        <v>96.8</v>
      </c>
      <c r="GI104" s="13">
        <v>96.8</v>
      </c>
      <c r="GJ104" s="13">
        <v>110</v>
      </c>
      <c r="GK104" s="13">
        <v>110</v>
      </c>
      <c r="GL104" s="13">
        <v>90.16</v>
      </c>
      <c r="GM104" s="13">
        <v>132</v>
      </c>
      <c r="GN104" s="13">
        <v>132</v>
      </c>
      <c r="GO104" s="13">
        <v>99</v>
      </c>
      <c r="GP104" s="13">
        <v>108.2</v>
      </c>
      <c r="GQ104" s="13">
        <v>108.2</v>
      </c>
      <c r="GR104" s="13">
        <v>0</v>
      </c>
      <c r="GS104" s="13">
        <v>108</v>
      </c>
      <c r="GT104" s="13">
        <v>108</v>
      </c>
      <c r="GU104" s="13">
        <v>79.2</v>
      </c>
      <c r="GV104" s="13">
        <v>110</v>
      </c>
      <c r="GW104" s="13">
        <v>92.4</v>
      </c>
      <c r="GX104" s="13">
        <v>92.4</v>
      </c>
      <c r="GY104" s="13">
        <v>0</v>
      </c>
      <c r="GZ104" s="13">
        <v>0</v>
      </c>
      <c r="HA104" s="13">
        <v>0</v>
      </c>
      <c r="HB104" s="13">
        <v>0</v>
      </c>
      <c r="HC104" s="13">
        <v>0</v>
      </c>
      <c r="HD104" s="13">
        <v>0</v>
      </c>
      <c r="HE104" s="13">
        <f t="shared" si="1650"/>
        <v>500</v>
      </c>
      <c r="HF104" s="13">
        <f t="shared" si="1651"/>
        <v>780</v>
      </c>
      <c r="HG104" s="13">
        <f t="shared" si="1652"/>
        <v>336</v>
      </c>
      <c r="HH104" s="13">
        <f t="shared" si="1653"/>
        <v>500</v>
      </c>
      <c r="HI104" s="13">
        <f t="shared" si="1654"/>
        <v>229.36</v>
      </c>
      <c r="HJ104" s="13">
        <f t="shared" si="1655"/>
        <v>229.36</v>
      </c>
      <c r="HK104" s="13">
        <f t="shared" si="1656"/>
        <v>500</v>
      </c>
      <c r="HL104" s="13">
        <f t="shared" si="1657"/>
        <v>596.79999999999995</v>
      </c>
      <c r="HM104" s="13">
        <f t="shared" si="1658"/>
        <v>536.79999999999995</v>
      </c>
      <c r="HN104" s="13">
        <f t="shared" si="1659"/>
        <v>500</v>
      </c>
      <c r="HO104" s="13">
        <f t="shared" si="1660"/>
        <v>519.83999999999992</v>
      </c>
      <c r="HP104" s="13">
        <f t="shared" si="1661"/>
        <v>500</v>
      </c>
      <c r="HQ104" s="13">
        <f t="shared" si="1662"/>
        <v>600</v>
      </c>
      <c r="HR104" s="13">
        <f t="shared" si="1663"/>
        <v>600</v>
      </c>
      <c r="HS104" s="13">
        <f t="shared" si="1664"/>
        <v>549</v>
      </c>
      <c r="HT104" s="13">
        <f t="shared" si="1665"/>
        <v>600</v>
      </c>
      <c r="HU104" s="13">
        <f t="shared" si="1666"/>
        <v>600</v>
      </c>
      <c r="HV104" s="13">
        <f t="shared" si="1667"/>
        <v>0</v>
      </c>
      <c r="HW104" s="13">
        <f t="shared" si="1668"/>
        <v>600</v>
      </c>
      <c r="HX104" s="13">
        <f t="shared" si="1669"/>
        <v>600</v>
      </c>
      <c r="HY104" s="13">
        <f t="shared" si="1670"/>
        <v>439.2</v>
      </c>
      <c r="HZ104" s="13">
        <f t="shared" si="1671"/>
        <v>600</v>
      </c>
      <c r="IA104" s="13">
        <f t="shared" si="1672"/>
        <v>512.4</v>
      </c>
      <c r="IB104" s="13">
        <f t="shared" si="1673"/>
        <v>512.4</v>
      </c>
      <c r="IC104" s="13">
        <f t="shared" si="1674"/>
        <v>1000</v>
      </c>
      <c r="ID104" s="13">
        <f t="shared" si="1675"/>
        <v>1000</v>
      </c>
      <c r="IE104" s="13">
        <f t="shared" si="1676"/>
        <v>402.6</v>
      </c>
      <c r="IF104" s="13">
        <f t="shared" si="1677"/>
        <v>1000</v>
      </c>
      <c r="IG104" s="13">
        <f t="shared" si="1678"/>
        <v>1000</v>
      </c>
      <c r="IH104" s="13">
        <v>0</v>
      </c>
      <c r="II104" s="13">
        <f>AF104+BJ104+CN104+DR104+EV104+FZ104+HD104</f>
        <v>1000</v>
      </c>
      <c r="IJ104" s="54"/>
    </row>
    <row r="105" spans="1:244" x14ac:dyDescent="0.25">
      <c r="A105" s="5">
        <v>5149</v>
      </c>
      <c r="B105" s="9" t="s">
        <v>252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1229.51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0</v>
      </c>
      <c r="DW105" s="13">
        <v>0</v>
      </c>
      <c r="DX105" s="13">
        <v>0</v>
      </c>
      <c r="DY105" s="13">
        <v>16393.439999999999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0</v>
      </c>
      <c r="EJ105" s="13">
        <v>0</v>
      </c>
      <c r="EK105" s="13">
        <v>0</v>
      </c>
      <c r="EL105" s="13">
        <v>0</v>
      </c>
      <c r="EM105" s="13">
        <v>0</v>
      </c>
      <c r="EN105" s="13">
        <v>0</v>
      </c>
      <c r="EO105" s="13">
        <v>0</v>
      </c>
      <c r="EP105" s="13">
        <v>0</v>
      </c>
      <c r="EQ105" s="13">
        <v>0</v>
      </c>
      <c r="ER105" s="13">
        <v>0</v>
      </c>
      <c r="ES105" s="13">
        <v>0</v>
      </c>
      <c r="ET105" s="13">
        <v>0</v>
      </c>
      <c r="EU105" s="13">
        <v>0</v>
      </c>
      <c r="EV105" s="13">
        <v>0</v>
      </c>
      <c r="EW105" s="13">
        <v>0</v>
      </c>
      <c r="EX105" s="13">
        <v>0</v>
      </c>
      <c r="EY105" s="13">
        <v>0</v>
      </c>
      <c r="EZ105" s="13">
        <v>0</v>
      </c>
      <c r="FA105" s="13">
        <v>0</v>
      </c>
      <c r="FB105" s="13">
        <v>0</v>
      </c>
      <c r="FC105" s="13">
        <v>0</v>
      </c>
      <c r="FD105" s="13">
        <v>0</v>
      </c>
      <c r="FE105" s="13">
        <v>0</v>
      </c>
      <c r="FF105" s="13">
        <v>0</v>
      </c>
      <c r="FG105" s="13">
        <v>0</v>
      </c>
      <c r="FH105" s="13">
        <v>0</v>
      </c>
      <c r="FI105" s="13">
        <v>0</v>
      </c>
      <c r="FJ105" s="13">
        <v>0</v>
      </c>
      <c r="FK105" s="13">
        <v>0</v>
      </c>
      <c r="FL105" s="13">
        <v>0</v>
      </c>
      <c r="FM105" s="13">
        <v>0</v>
      </c>
      <c r="FN105" s="13">
        <v>0</v>
      </c>
      <c r="FO105" s="13">
        <v>0</v>
      </c>
      <c r="FP105" s="13">
        <v>0</v>
      </c>
      <c r="FQ105" s="13">
        <v>0</v>
      </c>
      <c r="FR105" s="13">
        <v>0</v>
      </c>
      <c r="FS105" s="13">
        <v>0</v>
      </c>
      <c r="FT105" s="13">
        <v>0</v>
      </c>
      <c r="FU105" s="13">
        <v>0</v>
      </c>
      <c r="FV105" s="13">
        <v>0</v>
      </c>
      <c r="FW105" s="13">
        <v>0</v>
      </c>
      <c r="FX105" s="13">
        <v>0</v>
      </c>
      <c r="FY105" s="13">
        <v>0</v>
      </c>
      <c r="FZ105" s="13">
        <v>0</v>
      </c>
      <c r="GA105" s="13">
        <v>0</v>
      </c>
      <c r="GB105" s="13">
        <v>0</v>
      </c>
      <c r="GC105" s="13">
        <v>0</v>
      </c>
      <c r="GD105" s="13">
        <v>0</v>
      </c>
      <c r="GE105" s="13">
        <v>0</v>
      </c>
      <c r="GF105" s="13">
        <v>0</v>
      </c>
      <c r="GG105" s="13">
        <v>3606.56</v>
      </c>
      <c r="GH105" s="13">
        <v>0</v>
      </c>
      <c r="GI105" s="13">
        <v>0</v>
      </c>
      <c r="GJ105" s="13">
        <v>0</v>
      </c>
      <c r="GK105" s="13">
        <v>0</v>
      </c>
      <c r="GL105" s="13">
        <v>0</v>
      </c>
      <c r="GM105" s="13">
        <v>0</v>
      </c>
      <c r="GN105" s="13">
        <v>0</v>
      </c>
      <c r="GO105" s="13">
        <v>0</v>
      </c>
      <c r="GP105" s="13">
        <v>0</v>
      </c>
      <c r="GQ105" s="13">
        <v>0</v>
      </c>
      <c r="GR105" s="13">
        <v>0</v>
      </c>
      <c r="GS105" s="13">
        <v>0</v>
      </c>
      <c r="GT105" s="13">
        <v>0</v>
      </c>
      <c r="GU105" s="13">
        <v>0</v>
      </c>
      <c r="GV105" s="13">
        <v>0</v>
      </c>
      <c r="GW105" s="13">
        <v>0</v>
      </c>
      <c r="GX105" s="13">
        <v>0</v>
      </c>
      <c r="GY105" s="13">
        <v>0</v>
      </c>
      <c r="GZ105" s="13">
        <v>0</v>
      </c>
      <c r="HA105" s="13">
        <v>0</v>
      </c>
      <c r="HB105" s="13">
        <v>0</v>
      </c>
      <c r="HC105" s="13">
        <v>0</v>
      </c>
      <c r="HD105" s="13">
        <v>0</v>
      </c>
      <c r="HE105" s="13">
        <f t="shared" si="1650"/>
        <v>0</v>
      </c>
      <c r="HF105" s="13">
        <f t="shared" si="1651"/>
        <v>0</v>
      </c>
      <c r="HG105" s="13">
        <f t="shared" si="1652"/>
        <v>0</v>
      </c>
      <c r="HH105" s="13">
        <f t="shared" si="1653"/>
        <v>0</v>
      </c>
      <c r="HI105" s="13">
        <f t="shared" si="1654"/>
        <v>0</v>
      </c>
      <c r="HJ105" s="13">
        <f t="shared" si="1655"/>
        <v>0</v>
      </c>
      <c r="HK105" s="13">
        <f t="shared" si="1656"/>
        <v>21229.51</v>
      </c>
      <c r="HL105" s="13">
        <f t="shared" si="1657"/>
        <v>0</v>
      </c>
      <c r="HM105" s="13">
        <f t="shared" si="1658"/>
        <v>0</v>
      </c>
      <c r="HN105" s="13">
        <f t="shared" si="1659"/>
        <v>0</v>
      </c>
      <c r="HO105" s="13">
        <f t="shared" si="1660"/>
        <v>0</v>
      </c>
      <c r="HP105" s="13">
        <f t="shared" si="1661"/>
        <v>0</v>
      </c>
      <c r="HQ105" s="13">
        <f t="shared" si="1662"/>
        <v>0</v>
      </c>
      <c r="HR105" s="13">
        <f t="shared" si="1663"/>
        <v>0</v>
      </c>
      <c r="HS105" s="13">
        <f t="shared" si="1664"/>
        <v>0</v>
      </c>
      <c r="HT105" s="13">
        <f t="shared" si="1665"/>
        <v>0</v>
      </c>
      <c r="HU105" s="13">
        <f t="shared" si="1666"/>
        <v>0</v>
      </c>
      <c r="HV105" s="13">
        <f t="shared" si="1667"/>
        <v>0</v>
      </c>
      <c r="HW105" s="13">
        <f t="shared" si="1668"/>
        <v>0</v>
      </c>
      <c r="HX105" s="13">
        <f t="shared" si="1669"/>
        <v>0</v>
      </c>
      <c r="HY105" s="13">
        <f t="shared" si="1670"/>
        <v>0</v>
      </c>
      <c r="HZ105" s="13">
        <f t="shared" si="1671"/>
        <v>0</v>
      </c>
      <c r="IA105" s="13">
        <f t="shared" si="1672"/>
        <v>0</v>
      </c>
      <c r="IB105" s="13">
        <f t="shared" si="1673"/>
        <v>0</v>
      </c>
      <c r="IC105" s="13">
        <f t="shared" si="1674"/>
        <v>0</v>
      </c>
      <c r="ID105" s="13">
        <f t="shared" si="1675"/>
        <v>0</v>
      </c>
      <c r="IE105" s="13">
        <f t="shared" si="1676"/>
        <v>0</v>
      </c>
      <c r="IF105" s="13">
        <f t="shared" si="1677"/>
        <v>0</v>
      </c>
      <c r="IG105" s="13">
        <f t="shared" si="1678"/>
        <v>0</v>
      </c>
      <c r="IH105" s="13">
        <f t="shared" si="1678"/>
        <v>0</v>
      </c>
      <c r="II105" s="13">
        <f>AF105+BJ105+CN105+DR105+EV105+FZ105+HD105</f>
        <v>0</v>
      </c>
      <c r="IJ105" s="54"/>
    </row>
    <row r="106" spans="1:244" x14ac:dyDescent="0.25">
      <c r="A106" s="5">
        <v>5151</v>
      </c>
      <c r="B106" s="9" t="s">
        <v>61</v>
      </c>
      <c r="C106" s="13">
        <v>1500000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3">
        <v>0</v>
      </c>
      <c r="DD106" s="13">
        <v>0</v>
      </c>
      <c r="DE106" s="13">
        <v>0</v>
      </c>
      <c r="DF106" s="13">
        <v>0</v>
      </c>
      <c r="DG106" s="13">
        <v>0</v>
      </c>
      <c r="DH106" s="13">
        <v>0</v>
      </c>
      <c r="DI106" s="13">
        <v>0</v>
      </c>
      <c r="DJ106" s="13">
        <v>0</v>
      </c>
      <c r="DK106" s="13">
        <v>0</v>
      </c>
      <c r="DL106" s="13">
        <v>0</v>
      </c>
      <c r="DM106" s="13">
        <v>0</v>
      </c>
      <c r="DN106" s="13">
        <v>0</v>
      </c>
      <c r="DO106" s="13">
        <v>0</v>
      </c>
      <c r="DP106" s="13">
        <v>0</v>
      </c>
      <c r="DQ106" s="13">
        <v>0</v>
      </c>
      <c r="DR106" s="13">
        <v>0</v>
      </c>
      <c r="DS106" s="13">
        <v>20000</v>
      </c>
      <c r="DT106" s="13">
        <v>20000</v>
      </c>
      <c r="DU106" s="13">
        <v>8001.25</v>
      </c>
      <c r="DV106" s="13">
        <v>17000</v>
      </c>
      <c r="DW106" s="13">
        <v>14000</v>
      </c>
      <c r="DX106" s="13">
        <v>10930</v>
      </c>
      <c r="DY106" s="13">
        <v>0</v>
      </c>
      <c r="DZ106" s="13">
        <v>12000</v>
      </c>
      <c r="EA106" s="13">
        <v>6620.9</v>
      </c>
      <c r="EB106" s="13">
        <v>9000</v>
      </c>
      <c r="EC106" s="13">
        <v>9000</v>
      </c>
      <c r="ED106" s="13">
        <v>3697.5</v>
      </c>
      <c r="EE106" s="13">
        <v>8500</v>
      </c>
      <c r="EF106" s="13">
        <v>8500</v>
      </c>
      <c r="EG106" s="13">
        <v>2422.5</v>
      </c>
      <c r="EH106" s="13">
        <v>8196.7199999999993</v>
      </c>
      <c r="EI106" s="13">
        <v>8196.7199999999993</v>
      </c>
      <c r="EJ106" s="13">
        <v>2524</v>
      </c>
      <c r="EK106" s="13">
        <v>6557</v>
      </c>
      <c r="EL106" s="13">
        <v>6557</v>
      </c>
      <c r="EM106" s="13">
        <v>1530</v>
      </c>
      <c r="EN106" s="13">
        <v>6557</v>
      </c>
      <c r="EO106" s="13">
        <v>3557</v>
      </c>
      <c r="EP106" s="13">
        <v>1020</v>
      </c>
      <c r="EQ106" s="13">
        <v>3000</v>
      </c>
      <c r="ER106" s="13">
        <v>255</v>
      </c>
      <c r="ES106" s="13">
        <v>255</v>
      </c>
      <c r="ET106" s="13">
        <v>2000</v>
      </c>
      <c r="EU106" s="13">
        <v>2000</v>
      </c>
      <c r="EV106" s="13">
        <v>2000</v>
      </c>
      <c r="EW106" s="13">
        <v>0</v>
      </c>
      <c r="EX106" s="13">
        <v>0</v>
      </c>
      <c r="EY106" s="13">
        <v>0</v>
      </c>
      <c r="EZ106" s="13">
        <v>0</v>
      </c>
      <c r="FA106" s="13">
        <v>0</v>
      </c>
      <c r="FB106" s="13">
        <v>0</v>
      </c>
      <c r="FC106" s="13">
        <v>0</v>
      </c>
      <c r="FD106" s="13">
        <v>0</v>
      </c>
      <c r="FE106" s="13">
        <v>0</v>
      </c>
      <c r="FF106" s="13">
        <v>0</v>
      </c>
      <c r="FG106" s="13">
        <v>0</v>
      </c>
      <c r="FH106" s="13">
        <v>0</v>
      </c>
      <c r="FI106" s="13">
        <v>0</v>
      </c>
      <c r="FJ106" s="13">
        <v>14000</v>
      </c>
      <c r="FK106" s="13">
        <v>0</v>
      </c>
      <c r="FL106" s="13">
        <v>0</v>
      </c>
      <c r="FM106" s="13">
        <v>0</v>
      </c>
      <c r="FN106" s="13">
        <v>0</v>
      </c>
      <c r="FO106" s="13">
        <v>0</v>
      </c>
      <c r="FP106" s="13">
        <v>0</v>
      </c>
      <c r="FQ106" s="13">
        <v>0</v>
      </c>
      <c r="FR106" s="13">
        <v>0</v>
      </c>
      <c r="FS106" s="13">
        <v>0</v>
      </c>
      <c r="FT106" s="13">
        <v>0</v>
      </c>
      <c r="FU106" s="13">
        <v>0</v>
      </c>
      <c r="FV106" s="13">
        <v>0</v>
      </c>
      <c r="FW106" s="13">
        <v>0</v>
      </c>
      <c r="FX106" s="13">
        <v>0</v>
      </c>
      <c r="FY106" s="13">
        <v>0</v>
      </c>
      <c r="FZ106" s="13">
        <v>0</v>
      </c>
      <c r="GA106" s="13">
        <v>0</v>
      </c>
      <c r="GB106" s="13">
        <v>0</v>
      </c>
      <c r="GC106" s="13">
        <v>0</v>
      </c>
      <c r="GD106" s="13">
        <v>0</v>
      </c>
      <c r="GE106" s="13">
        <v>0</v>
      </c>
      <c r="GF106" s="13">
        <v>0</v>
      </c>
      <c r="GG106" s="13">
        <v>0</v>
      </c>
      <c r="GH106" s="13">
        <v>54.1</v>
      </c>
      <c r="GI106" s="13">
        <v>54.1</v>
      </c>
      <c r="GJ106" s="13">
        <v>0</v>
      </c>
      <c r="GK106" s="13">
        <v>0</v>
      </c>
      <c r="GL106" s="13">
        <v>0</v>
      </c>
      <c r="GM106" s="13">
        <v>1500</v>
      </c>
      <c r="GN106" s="13">
        <v>4000</v>
      </c>
      <c r="GO106" s="13">
        <v>0</v>
      </c>
      <c r="GP106" s="13">
        <v>1803.28</v>
      </c>
      <c r="GQ106" s="13">
        <v>1803.28</v>
      </c>
      <c r="GR106" s="13">
        <v>0</v>
      </c>
      <c r="GS106" s="13">
        <v>1443</v>
      </c>
      <c r="GT106" s="13">
        <v>1443</v>
      </c>
      <c r="GU106" s="13">
        <v>0</v>
      </c>
      <c r="GV106" s="13">
        <v>1443</v>
      </c>
      <c r="GW106" s="13">
        <v>443</v>
      </c>
      <c r="GX106" s="13">
        <v>0</v>
      </c>
      <c r="GY106" s="13">
        <v>0</v>
      </c>
      <c r="GZ106" s="13">
        <v>0</v>
      </c>
      <c r="HA106" s="13">
        <v>0</v>
      </c>
      <c r="HB106" s="13">
        <v>0</v>
      </c>
      <c r="HC106" s="13">
        <v>0</v>
      </c>
      <c r="HD106" s="13">
        <v>0</v>
      </c>
      <c r="HE106" s="13">
        <f t="shared" si="1650"/>
        <v>1520000</v>
      </c>
      <c r="HF106" s="13">
        <f t="shared" si="1651"/>
        <v>20000</v>
      </c>
      <c r="HG106" s="13">
        <f t="shared" si="1652"/>
        <v>8001.25</v>
      </c>
      <c r="HH106" s="13">
        <f t="shared" si="1653"/>
        <v>17000</v>
      </c>
      <c r="HI106" s="13">
        <f t="shared" si="1654"/>
        <v>14000</v>
      </c>
      <c r="HJ106" s="13">
        <f t="shared" si="1655"/>
        <v>10930</v>
      </c>
      <c r="HK106" s="13">
        <f t="shared" si="1656"/>
        <v>0</v>
      </c>
      <c r="HL106" s="13">
        <f t="shared" si="1657"/>
        <v>12054.1</v>
      </c>
      <c r="HM106" s="13">
        <f t="shared" si="1658"/>
        <v>6675</v>
      </c>
      <c r="HN106" s="13">
        <f t="shared" si="1659"/>
        <v>9000</v>
      </c>
      <c r="HO106" s="13">
        <f t="shared" si="1660"/>
        <v>9000</v>
      </c>
      <c r="HP106" s="13">
        <f t="shared" si="1661"/>
        <v>3697.5</v>
      </c>
      <c r="HQ106" s="13">
        <f t="shared" si="1662"/>
        <v>10000</v>
      </c>
      <c r="HR106" s="13">
        <f t="shared" si="1663"/>
        <v>26500</v>
      </c>
      <c r="HS106" s="13">
        <f t="shared" si="1664"/>
        <v>2422.5</v>
      </c>
      <c r="HT106" s="13">
        <f t="shared" si="1665"/>
        <v>10000</v>
      </c>
      <c r="HU106" s="13">
        <f t="shared" si="1666"/>
        <v>10000</v>
      </c>
      <c r="HV106" s="13">
        <f t="shared" si="1667"/>
        <v>2524</v>
      </c>
      <c r="HW106" s="13">
        <f t="shared" si="1668"/>
        <v>8000</v>
      </c>
      <c r="HX106" s="13">
        <f t="shared" si="1669"/>
        <v>8000</v>
      </c>
      <c r="HY106" s="13">
        <f t="shared" si="1670"/>
        <v>1530</v>
      </c>
      <c r="HZ106" s="13">
        <f t="shared" si="1671"/>
        <v>8000</v>
      </c>
      <c r="IA106" s="13">
        <f t="shared" si="1672"/>
        <v>4000</v>
      </c>
      <c r="IB106" s="13">
        <f t="shared" si="1673"/>
        <v>1020</v>
      </c>
      <c r="IC106" s="13">
        <f t="shared" si="1674"/>
        <v>3000</v>
      </c>
      <c r="ID106" s="13">
        <f t="shared" si="1675"/>
        <v>255</v>
      </c>
      <c r="IE106" s="13">
        <f t="shared" si="1676"/>
        <v>255</v>
      </c>
      <c r="IF106" s="13">
        <f t="shared" si="1677"/>
        <v>2000</v>
      </c>
      <c r="IG106" s="13">
        <f t="shared" si="1678"/>
        <v>2000</v>
      </c>
      <c r="IH106" s="13">
        <v>0</v>
      </c>
      <c r="II106" s="13">
        <f>AF106+BJ106+CN106+DR106+EV106+FZ106+HD106</f>
        <v>2000</v>
      </c>
      <c r="IJ106" s="54"/>
    </row>
    <row r="107" spans="1:244" x14ac:dyDescent="0.25">
      <c r="A107" s="5">
        <v>5152</v>
      </c>
      <c r="B107" s="9" t="s">
        <v>62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0</v>
      </c>
      <c r="CZ107" s="13">
        <v>0</v>
      </c>
      <c r="DA107" s="13">
        <v>0</v>
      </c>
      <c r="DB107" s="13">
        <v>0</v>
      </c>
      <c r="DC107" s="13">
        <v>0</v>
      </c>
      <c r="DD107" s="13">
        <v>0</v>
      </c>
      <c r="DE107" s="13">
        <v>0</v>
      </c>
      <c r="DF107" s="13">
        <v>0</v>
      </c>
      <c r="DG107" s="13">
        <v>0</v>
      </c>
      <c r="DH107" s="13">
        <v>0</v>
      </c>
      <c r="DI107" s="13">
        <v>0</v>
      </c>
      <c r="DJ107" s="13">
        <v>0</v>
      </c>
      <c r="DK107" s="13">
        <v>0</v>
      </c>
      <c r="DL107" s="13">
        <v>0</v>
      </c>
      <c r="DM107" s="13">
        <v>0</v>
      </c>
      <c r="DN107" s="13">
        <v>0</v>
      </c>
      <c r="DO107" s="13">
        <v>0</v>
      </c>
      <c r="DP107" s="13">
        <v>0</v>
      </c>
      <c r="DQ107" s="13">
        <v>0</v>
      </c>
      <c r="DR107" s="13">
        <v>0</v>
      </c>
      <c r="DS107" s="13">
        <v>0</v>
      </c>
      <c r="DT107" s="13">
        <v>0</v>
      </c>
      <c r="DU107" s="13">
        <v>0</v>
      </c>
      <c r="DV107" s="13">
        <v>0</v>
      </c>
      <c r="DW107" s="13">
        <v>0</v>
      </c>
      <c r="DX107" s="13">
        <v>0</v>
      </c>
      <c r="DY107" s="13">
        <v>0</v>
      </c>
      <c r="DZ107" s="13">
        <v>0</v>
      </c>
      <c r="EA107" s="13">
        <v>0</v>
      </c>
      <c r="EB107" s="13">
        <v>0</v>
      </c>
      <c r="EC107" s="13">
        <v>0</v>
      </c>
      <c r="ED107" s="13">
        <v>0</v>
      </c>
      <c r="EE107" s="13">
        <v>0</v>
      </c>
      <c r="EF107" s="13">
        <v>0</v>
      </c>
      <c r="EG107" s="13">
        <v>0</v>
      </c>
      <c r="EH107" s="13">
        <v>0</v>
      </c>
      <c r="EI107" s="13">
        <v>0</v>
      </c>
      <c r="EJ107" s="13">
        <v>0</v>
      </c>
      <c r="EK107" s="13">
        <v>0</v>
      </c>
      <c r="EL107" s="13">
        <v>0</v>
      </c>
      <c r="EM107" s="13">
        <v>0</v>
      </c>
      <c r="EN107" s="13">
        <v>0</v>
      </c>
      <c r="EO107" s="13">
        <v>0</v>
      </c>
      <c r="EP107" s="13">
        <v>0</v>
      </c>
      <c r="EQ107" s="13">
        <v>0</v>
      </c>
      <c r="ER107" s="13">
        <v>0</v>
      </c>
      <c r="ES107" s="13">
        <v>0</v>
      </c>
      <c r="ET107" s="13">
        <v>0</v>
      </c>
      <c r="EU107" s="13">
        <v>802</v>
      </c>
      <c r="EV107" s="13">
        <v>1000</v>
      </c>
      <c r="EW107" s="13">
        <v>40000</v>
      </c>
      <c r="EX107" s="13">
        <v>40000</v>
      </c>
      <c r="EY107" s="13">
        <v>13329.72</v>
      </c>
      <c r="EZ107" s="13">
        <v>40000</v>
      </c>
      <c r="FA107" s="13">
        <v>2000</v>
      </c>
      <c r="FB107" s="13">
        <v>0</v>
      </c>
      <c r="FC107" s="13">
        <v>32786.89</v>
      </c>
      <c r="FD107" s="13">
        <v>32786.89</v>
      </c>
      <c r="FE107" s="13">
        <v>10498.26</v>
      </c>
      <c r="FF107" s="13">
        <v>11700</v>
      </c>
      <c r="FG107" s="13">
        <v>11700</v>
      </c>
      <c r="FH107" s="13">
        <v>159</v>
      </c>
      <c r="FI107" s="13">
        <v>15600</v>
      </c>
      <c r="FJ107" s="13">
        <v>15600</v>
      </c>
      <c r="FK107" s="13">
        <v>4220.8500000000004</v>
      </c>
      <c r="FL107" s="13">
        <v>16393.439999999999</v>
      </c>
      <c r="FM107" s="13">
        <v>16393.439999999999</v>
      </c>
      <c r="FN107" s="13">
        <v>11324.7</v>
      </c>
      <c r="FO107" s="13">
        <v>16393</v>
      </c>
      <c r="FP107" s="13">
        <v>16393</v>
      </c>
      <c r="FQ107" s="13">
        <v>10812.2</v>
      </c>
      <c r="FR107" s="13">
        <v>24600</v>
      </c>
      <c r="FS107" s="13">
        <v>24600</v>
      </c>
      <c r="FT107" s="13">
        <v>14947</v>
      </c>
      <c r="FU107" s="13">
        <v>30000</v>
      </c>
      <c r="FV107" s="13">
        <v>20000</v>
      </c>
      <c r="FW107" s="13">
        <v>14725.24</v>
      </c>
      <c r="FX107" s="13">
        <v>20000</v>
      </c>
      <c r="FY107" s="13">
        <v>20000</v>
      </c>
      <c r="FZ107" s="13">
        <v>18000</v>
      </c>
      <c r="GA107" s="13">
        <v>0</v>
      </c>
      <c r="GB107" s="13">
        <v>0</v>
      </c>
      <c r="GC107" s="13">
        <v>0</v>
      </c>
      <c r="GD107" s="13">
        <v>0</v>
      </c>
      <c r="GE107" s="13">
        <v>0</v>
      </c>
      <c r="GF107" s="13">
        <v>0</v>
      </c>
      <c r="GG107" s="13">
        <v>7213.11</v>
      </c>
      <c r="GH107" s="13">
        <v>7191.12</v>
      </c>
      <c r="GI107" s="13">
        <v>483.64</v>
      </c>
      <c r="GJ107" s="13">
        <v>3300</v>
      </c>
      <c r="GK107" s="13">
        <v>3300</v>
      </c>
      <c r="GL107" s="13">
        <v>0</v>
      </c>
      <c r="GM107" s="13">
        <v>4400</v>
      </c>
      <c r="GN107" s="13">
        <v>4400</v>
      </c>
      <c r="GO107" s="13">
        <v>928.59</v>
      </c>
      <c r="GP107" s="13">
        <v>3606.56</v>
      </c>
      <c r="GQ107" s="13">
        <v>3606.56</v>
      </c>
      <c r="GR107" s="13">
        <v>4489.71</v>
      </c>
      <c r="GS107" s="13">
        <v>3607</v>
      </c>
      <c r="GT107" s="13">
        <v>3607</v>
      </c>
      <c r="GU107" s="13">
        <v>230.82</v>
      </c>
      <c r="GV107" s="13">
        <v>5400</v>
      </c>
      <c r="GW107" s="13">
        <v>10800</v>
      </c>
      <c r="GX107" s="13">
        <v>5394.62</v>
      </c>
      <c r="GY107" s="13">
        <v>0</v>
      </c>
      <c r="GZ107" s="13">
        <v>0</v>
      </c>
      <c r="HA107" s="13">
        <v>0</v>
      </c>
      <c r="HB107" s="13">
        <v>0</v>
      </c>
      <c r="HC107" s="13">
        <v>0</v>
      </c>
      <c r="HD107" s="13">
        <v>0</v>
      </c>
      <c r="HE107" s="13">
        <f t="shared" si="1650"/>
        <v>40000</v>
      </c>
      <c r="HF107" s="13">
        <f t="shared" si="1651"/>
        <v>40000</v>
      </c>
      <c r="HG107" s="13">
        <f t="shared" si="1652"/>
        <v>13329.72</v>
      </c>
      <c r="HH107" s="13">
        <f t="shared" si="1653"/>
        <v>40000</v>
      </c>
      <c r="HI107" s="13">
        <f t="shared" si="1654"/>
        <v>2000</v>
      </c>
      <c r="HJ107" s="13">
        <f t="shared" si="1655"/>
        <v>0</v>
      </c>
      <c r="HK107" s="13">
        <f t="shared" si="1656"/>
        <v>40000</v>
      </c>
      <c r="HL107" s="13">
        <f t="shared" si="1657"/>
        <v>39978.01</v>
      </c>
      <c r="HM107" s="13">
        <f t="shared" si="1658"/>
        <v>10981.9</v>
      </c>
      <c r="HN107" s="13">
        <f t="shared" si="1659"/>
        <v>15000</v>
      </c>
      <c r="HO107" s="13">
        <f t="shared" si="1660"/>
        <v>15000</v>
      </c>
      <c r="HP107" s="13">
        <f t="shared" si="1661"/>
        <v>159</v>
      </c>
      <c r="HQ107" s="13">
        <f t="shared" si="1662"/>
        <v>20000</v>
      </c>
      <c r="HR107" s="13">
        <f t="shared" si="1663"/>
        <v>20000</v>
      </c>
      <c r="HS107" s="13">
        <f t="shared" si="1664"/>
        <v>5149.4400000000005</v>
      </c>
      <c r="HT107" s="13">
        <f t="shared" si="1665"/>
        <v>20000</v>
      </c>
      <c r="HU107" s="13">
        <f t="shared" si="1666"/>
        <v>20000</v>
      </c>
      <c r="HV107" s="13">
        <f t="shared" si="1667"/>
        <v>15814.41</v>
      </c>
      <c r="HW107" s="13">
        <f t="shared" si="1668"/>
        <v>20000</v>
      </c>
      <c r="HX107" s="13">
        <f t="shared" si="1669"/>
        <v>20000</v>
      </c>
      <c r="HY107" s="13">
        <f t="shared" si="1670"/>
        <v>11043.02</v>
      </c>
      <c r="HZ107" s="13">
        <f t="shared" si="1671"/>
        <v>30000</v>
      </c>
      <c r="IA107" s="13">
        <f t="shared" si="1672"/>
        <v>35400</v>
      </c>
      <c r="IB107" s="13">
        <f t="shared" si="1673"/>
        <v>20341.62</v>
      </c>
      <c r="IC107" s="13">
        <f t="shared" si="1674"/>
        <v>30000</v>
      </c>
      <c r="ID107" s="13">
        <f t="shared" si="1675"/>
        <v>20000</v>
      </c>
      <c r="IE107" s="13">
        <f t="shared" si="1676"/>
        <v>14725.24</v>
      </c>
      <c r="IF107" s="13">
        <f t="shared" si="1677"/>
        <v>20000</v>
      </c>
      <c r="IG107" s="13">
        <f t="shared" si="1678"/>
        <v>20802</v>
      </c>
      <c r="IH107" s="13">
        <v>8658.44</v>
      </c>
      <c r="II107" s="13">
        <f>AF107+BJ107+CN107+DR107+EV107+FZ107+HD107</f>
        <v>19000</v>
      </c>
      <c r="IJ107" s="54"/>
    </row>
    <row r="108" spans="1:244" x14ac:dyDescent="0.25">
      <c r="A108" s="5">
        <v>5155</v>
      </c>
      <c r="B108" s="9" t="s">
        <v>63</v>
      </c>
      <c r="C108" s="13">
        <v>0</v>
      </c>
      <c r="D108" s="13">
        <v>3660</v>
      </c>
      <c r="E108" s="13">
        <v>3660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8453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-2511.14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244</v>
      </c>
      <c r="BM108" s="13">
        <v>610</v>
      </c>
      <c r="BN108" s="13">
        <v>10000</v>
      </c>
      <c r="BO108" s="13">
        <v>0</v>
      </c>
      <c r="BP108" s="13">
        <v>0</v>
      </c>
      <c r="BQ108" s="13">
        <v>8196.7199999999993</v>
      </c>
      <c r="BR108" s="13">
        <v>5000</v>
      </c>
      <c r="BS108" s="13">
        <v>0</v>
      </c>
      <c r="BT108" s="13">
        <v>1560</v>
      </c>
      <c r="BU108" s="13">
        <v>1560</v>
      </c>
      <c r="BV108" s="13">
        <v>0</v>
      </c>
      <c r="BW108" s="13">
        <v>0</v>
      </c>
      <c r="BX108" s="13">
        <v>0</v>
      </c>
      <c r="BY108" s="13">
        <v>0</v>
      </c>
      <c r="BZ108" s="13">
        <v>6557.38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1891</v>
      </c>
      <c r="CQ108" s="13">
        <v>1891</v>
      </c>
      <c r="CR108" s="13">
        <v>10000</v>
      </c>
      <c r="CS108" s="13">
        <v>10000</v>
      </c>
      <c r="CT108" s="13">
        <v>1065.2</v>
      </c>
      <c r="CU108" s="13">
        <v>8196.7199999999993</v>
      </c>
      <c r="CV108" s="13">
        <v>2500</v>
      </c>
      <c r="CW108" s="13">
        <v>0</v>
      </c>
      <c r="CX108" s="13">
        <v>2340</v>
      </c>
      <c r="CY108" s="13">
        <v>2340</v>
      </c>
      <c r="CZ108" s="13">
        <v>0</v>
      </c>
      <c r="DA108" s="13">
        <v>5460</v>
      </c>
      <c r="DB108" s="13">
        <v>5460</v>
      </c>
      <c r="DC108" s="13">
        <v>0</v>
      </c>
      <c r="DD108" s="13">
        <v>5737.7</v>
      </c>
      <c r="DE108" s="13">
        <v>12772.64</v>
      </c>
      <c r="DF108" s="13">
        <v>12772.64</v>
      </c>
      <c r="DG108" s="13">
        <v>4100</v>
      </c>
      <c r="DH108" s="13">
        <v>4100</v>
      </c>
      <c r="DI108" s="13">
        <v>0</v>
      </c>
      <c r="DJ108" s="13">
        <v>4100</v>
      </c>
      <c r="DK108" s="13">
        <v>4100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2135</v>
      </c>
      <c r="DU108" s="13">
        <v>2135</v>
      </c>
      <c r="DV108" s="13">
        <v>20000</v>
      </c>
      <c r="DW108" s="13">
        <v>10000</v>
      </c>
      <c r="DX108" s="13">
        <v>500</v>
      </c>
      <c r="DY108" s="13">
        <v>8196.7199999999993</v>
      </c>
      <c r="DZ108" s="13">
        <v>5000</v>
      </c>
      <c r="EA108" s="13">
        <v>150</v>
      </c>
      <c r="EB108" s="13">
        <v>3900</v>
      </c>
      <c r="EC108" s="13">
        <v>3900</v>
      </c>
      <c r="ED108" s="13">
        <v>0</v>
      </c>
      <c r="EE108" s="13">
        <v>0</v>
      </c>
      <c r="EF108" s="13">
        <v>0</v>
      </c>
      <c r="EG108" s="13">
        <v>0</v>
      </c>
      <c r="EH108" s="13">
        <v>5737.7</v>
      </c>
      <c r="EI108" s="13">
        <v>38700</v>
      </c>
      <c r="EJ108" s="13">
        <v>32615</v>
      </c>
      <c r="EK108" s="13">
        <v>8197</v>
      </c>
      <c r="EL108" s="13">
        <v>8197</v>
      </c>
      <c r="EM108" s="13">
        <v>9085</v>
      </c>
      <c r="EN108" s="13">
        <v>8200</v>
      </c>
      <c r="EO108" s="13">
        <v>4200</v>
      </c>
      <c r="EP108" s="13">
        <v>0</v>
      </c>
      <c r="EQ108" s="13">
        <v>2000</v>
      </c>
      <c r="ER108" s="13">
        <v>488</v>
      </c>
      <c r="ES108" s="13">
        <v>488</v>
      </c>
      <c r="ET108" s="13">
        <v>1500</v>
      </c>
      <c r="EU108" s="13">
        <v>1500</v>
      </c>
      <c r="EV108" s="13">
        <v>1500</v>
      </c>
      <c r="EW108" s="13">
        <v>50000</v>
      </c>
      <c r="EX108" s="13">
        <v>50000</v>
      </c>
      <c r="EY108" s="13">
        <v>19597.52</v>
      </c>
      <c r="EZ108" s="13">
        <v>10000</v>
      </c>
      <c r="FA108" s="13">
        <v>5000</v>
      </c>
      <c r="FB108" s="13">
        <v>88.71</v>
      </c>
      <c r="FC108" s="13">
        <v>16393.439999999999</v>
      </c>
      <c r="FD108" s="13">
        <v>1000</v>
      </c>
      <c r="FE108" s="13">
        <v>0</v>
      </c>
      <c r="FF108" s="13">
        <v>2340</v>
      </c>
      <c r="FG108" s="13">
        <v>2340</v>
      </c>
      <c r="FH108" s="13">
        <v>0</v>
      </c>
      <c r="FI108" s="13">
        <v>6240</v>
      </c>
      <c r="FJ108" s="13">
        <v>6240</v>
      </c>
      <c r="FK108" s="13">
        <f>904+11872</f>
        <v>12776</v>
      </c>
      <c r="FL108" s="13">
        <v>6557.38</v>
      </c>
      <c r="FM108" s="13">
        <v>0</v>
      </c>
      <c r="FN108" s="13">
        <v>365</v>
      </c>
      <c r="FO108" s="13">
        <v>12295</v>
      </c>
      <c r="FP108" s="13">
        <v>3000</v>
      </c>
      <c r="FQ108" s="13">
        <v>0</v>
      </c>
      <c r="FR108" s="13">
        <v>3950</v>
      </c>
      <c r="FS108" s="13">
        <v>0</v>
      </c>
      <c r="FT108" s="13">
        <v>0</v>
      </c>
      <c r="FU108" s="13">
        <v>2000</v>
      </c>
      <c r="FV108" s="13">
        <v>0</v>
      </c>
      <c r="FW108" s="13">
        <v>0</v>
      </c>
      <c r="FX108" s="13">
        <v>2000</v>
      </c>
      <c r="FY108" s="13">
        <v>2000</v>
      </c>
      <c r="FZ108" s="13">
        <v>2000</v>
      </c>
      <c r="GA108" s="13">
        <v>0</v>
      </c>
      <c r="GB108" s="13">
        <v>0</v>
      </c>
      <c r="GC108" s="13">
        <v>0</v>
      </c>
      <c r="GD108" s="13">
        <v>0</v>
      </c>
      <c r="GE108" s="13">
        <v>400</v>
      </c>
      <c r="GF108" s="13">
        <v>286</v>
      </c>
      <c r="GG108" s="13">
        <v>9016.39</v>
      </c>
      <c r="GH108" s="13">
        <v>220</v>
      </c>
      <c r="GI108" s="13">
        <v>33</v>
      </c>
      <c r="GJ108" s="13">
        <v>2860</v>
      </c>
      <c r="GK108" s="13">
        <v>2860</v>
      </c>
      <c r="GL108" s="13">
        <v>0</v>
      </c>
      <c r="GM108" s="13">
        <v>3300</v>
      </c>
      <c r="GN108" s="13">
        <v>3300</v>
      </c>
      <c r="GO108" s="13">
        <f>198.88+2611.84</f>
        <v>2810.7200000000003</v>
      </c>
      <c r="GP108" s="13">
        <v>5409.84</v>
      </c>
      <c r="GQ108" s="13">
        <v>21260</v>
      </c>
      <c r="GR108" s="13">
        <v>7796.8</v>
      </c>
      <c r="GS108" s="13">
        <v>5410</v>
      </c>
      <c r="GT108" s="13">
        <v>5410</v>
      </c>
      <c r="GU108" s="13">
        <v>1998.7</v>
      </c>
      <c r="GV108" s="13">
        <v>3600</v>
      </c>
      <c r="GW108" s="13">
        <v>600</v>
      </c>
      <c r="GX108" s="13">
        <v>0</v>
      </c>
      <c r="GY108" s="13">
        <v>0</v>
      </c>
      <c r="GZ108" s="13">
        <v>0</v>
      </c>
      <c r="HA108" s="13">
        <v>0</v>
      </c>
      <c r="HB108" s="13">
        <v>0</v>
      </c>
      <c r="HC108" s="13">
        <v>0</v>
      </c>
      <c r="HD108" s="13">
        <v>0</v>
      </c>
      <c r="HE108" s="13">
        <f t="shared" si="1650"/>
        <v>50000</v>
      </c>
      <c r="HF108" s="13">
        <f t="shared" si="1651"/>
        <v>57930</v>
      </c>
      <c r="HG108" s="13">
        <f t="shared" si="1652"/>
        <v>25382.38</v>
      </c>
      <c r="HH108" s="13">
        <f t="shared" si="1653"/>
        <v>50000</v>
      </c>
      <c r="HI108" s="13">
        <f t="shared" si="1654"/>
        <v>25400</v>
      </c>
      <c r="HJ108" s="13">
        <f t="shared" si="1655"/>
        <v>1939.91</v>
      </c>
      <c r="HK108" s="13">
        <f t="shared" si="1656"/>
        <v>49999.989999999991</v>
      </c>
      <c r="HL108" s="13">
        <f t="shared" si="1657"/>
        <v>13720</v>
      </c>
      <c r="HM108" s="13">
        <f t="shared" si="1658"/>
        <v>183</v>
      </c>
      <c r="HN108" s="13">
        <f t="shared" si="1659"/>
        <v>13000</v>
      </c>
      <c r="HO108" s="13">
        <f t="shared" si="1660"/>
        <v>13000</v>
      </c>
      <c r="HP108" s="13">
        <f t="shared" si="1661"/>
        <v>0</v>
      </c>
      <c r="HQ108" s="13">
        <f t="shared" si="1662"/>
        <v>15000</v>
      </c>
      <c r="HR108" s="13">
        <f t="shared" si="1663"/>
        <v>15000</v>
      </c>
      <c r="HS108" s="13">
        <f t="shared" si="1664"/>
        <v>15586.720000000001</v>
      </c>
      <c r="HT108" s="13">
        <f t="shared" si="1665"/>
        <v>30000</v>
      </c>
      <c r="HU108" s="13">
        <f t="shared" si="1666"/>
        <v>81185.64</v>
      </c>
      <c r="HV108" s="13">
        <f t="shared" si="1667"/>
        <v>53549.440000000002</v>
      </c>
      <c r="HW108" s="13">
        <f t="shared" si="1668"/>
        <v>30002</v>
      </c>
      <c r="HX108" s="13">
        <f t="shared" si="1669"/>
        <v>20707</v>
      </c>
      <c r="HY108" s="13">
        <f t="shared" si="1670"/>
        <v>11083.7</v>
      </c>
      <c r="HZ108" s="13">
        <f t="shared" si="1671"/>
        <v>19850</v>
      </c>
      <c r="IA108" s="13">
        <f t="shared" si="1672"/>
        <v>8900</v>
      </c>
      <c r="IB108" s="13">
        <f t="shared" si="1673"/>
        <v>0</v>
      </c>
      <c r="IC108" s="13">
        <f t="shared" si="1674"/>
        <v>4000</v>
      </c>
      <c r="ID108" s="13">
        <f t="shared" si="1675"/>
        <v>488</v>
      </c>
      <c r="IE108" s="13">
        <f t="shared" si="1676"/>
        <v>488</v>
      </c>
      <c r="IF108" s="13">
        <f t="shared" si="1677"/>
        <v>3500</v>
      </c>
      <c r="IG108" s="13">
        <f t="shared" si="1678"/>
        <v>3500</v>
      </c>
      <c r="IH108" s="13">
        <v>0</v>
      </c>
      <c r="II108" s="13">
        <f>AF108+BJ108+CN108+DR108+EV108+FZ108+HD108</f>
        <v>3500</v>
      </c>
      <c r="IJ108" s="54"/>
    </row>
    <row r="109" spans="1:244" x14ac:dyDescent="0.25">
      <c r="A109" s="5">
        <v>5157</v>
      </c>
      <c r="B109" s="9" t="s">
        <v>262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0</v>
      </c>
      <c r="DD109" s="13">
        <v>0</v>
      </c>
      <c r="DE109" s="13">
        <v>0</v>
      </c>
      <c r="DF109" s="13">
        <v>0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3">
        <v>0</v>
      </c>
      <c r="DY109" s="13">
        <v>0</v>
      </c>
      <c r="DZ109" s="13">
        <v>0</v>
      </c>
      <c r="EA109" s="13">
        <v>0</v>
      </c>
      <c r="EB109" s="13">
        <v>0</v>
      </c>
      <c r="EC109" s="13">
        <v>0</v>
      </c>
      <c r="ED109" s="13">
        <v>0</v>
      </c>
      <c r="EE109" s="13">
        <v>0</v>
      </c>
      <c r="EF109" s="13">
        <v>0</v>
      </c>
      <c r="EG109" s="13">
        <v>0</v>
      </c>
      <c r="EH109" s="13">
        <v>0</v>
      </c>
      <c r="EI109" s="13">
        <v>0</v>
      </c>
      <c r="EJ109" s="13">
        <v>0</v>
      </c>
      <c r="EK109" s="13">
        <v>0</v>
      </c>
      <c r="EL109" s="13">
        <v>545</v>
      </c>
      <c r="EM109" s="13">
        <v>545</v>
      </c>
      <c r="EN109" s="13">
        <v>0</v>
      </c>
      <c r="EO109" s="13">
        <v>0</v>
      </c>
      <c r="EP109" s="13">
        <v>0</v>
      </c>
      <c r="EQ109" s="13">
        <v>0</v>
      </c>
      <c r="ER109" s="13">
        <v>0</v>
      </c>
      <c r="ES109" s="13">
        <v>0</v>
      </c>
      <c r="ET109" s="13">
        <v>0</v>
      </c>
      <c r="EU109" s="13">
        <v>0</v>
      </c>
      <c r="EV109" s="13">
        <v>0</v>
      </c>
      <c r="EW109" s="13">
        <v>0</v>
      </c>
      <c r="EX109" s="13">
        <v>0</v>
      </c>
      <c r="EY109" s="13">
        <v>0</v>
      </c>
      <c r="EZ109" s="13">
        <v>0</v>
      </c>
      <c r="FA109" s="13">
        <v>0</v>
      </c>
      <c r="FB109" s="13">
        <v>0</v>
      </c>
      <c r="FC109" s="13">
        <v>0</v>
      </c>
      <c r="FD109" s="13">
        <v>0</v>
      </c>
      <c r="FE109" s="13">
        <v>0</v>
      </c>
      <c r="FF109" s="13">
        <v>0</v>
      </c>
      <c r="FG109" s="13">
        <v>0</v>
      </c>
      <c r="FH109" s="13">
        <v>0</v>
      </c>
      <c r="FI109" s="13">
        <v>0</v>
      </c>
      <c r="FJ109" s="13">
        <v>0</v>
      </c>
      <c r="FK109" s="13">
        <v>0</v>
      </c>
      <c r="FL109" s="13">
        <v>0</v>
      </c>
      <c r="FM109" s="13">
        <v>0</v>
      </c>
      <c r="FN109" s="13">
        <v>0</v>
      </c>
      <c r="FO109" s="13">
        <v>0</v>
      </c>
      <c r="FP109" s="13">
        <v>0</v>
      </c>
      <c r="FQ109" s="13">
        <v>0</v>
      </c>
      <c r="FR109" s="13">
        <v>0</v>
      </c>
      <c r="FS109" s="13">
        <v>0</v>
      </c>
      <c r="FT109" s="13">
        <v>0</v>
      </c>
      <c r="FU109" s="13">
        <v>0</v>
      </c>
      <c r="FV109" s="13">
        <v>0</v>
      </c>
      <c r="FW109" s="13">
        <v>0</v>
      </c>
      <c r="FX109" s="13">
        <v>0</v>
      </c>
      <c r="FY109" s="13">
        <v>0</v>
      </c>
      <c r="FZ109" s="13">
        <v>0</v>
      </c>
      <c r="GA109" s="13">
        <v>0</v>
      </c>
      <c r="GB109" s="13">
        <v>0</v>
      </c>
      <c r="GC109" s="13">
        <v>0</v>
      </c>
      <c r="GD109" s="13">
        <v>0</v>
      </c>
      <c r="GE109" s="13">
        <v>0</v>
      </c>
      <c r="GF109" s="13">
        <v>0</v>
      </c>
      <c r="GG109" s="13">
        <v>0</v>
      </c>
      <c r="GH109" s="13">
        <v>0</v>
      </c>
      <c r="GI109" s="13">
        <v>0</v>
      </c>
      <c r="GJ109" s="13">
        <v>0</v>
      </c>
      <c r="GK109" s="13">
        <v>0</v>
      </c>
      <c r="GL109" s="13">
        <v>0</v>
      </c>
      <c r="GM109" s="13">
        <v>0</v>
      </c>
      <c r="GN109" s="13">
        <v>0</v>
      </c>
      <c r="GO109" s="13">
        <v>0</v>
      </c>
      <c r="GP109" s="13">
        <v>0</v>
      </c>
      <c r="GQ109" s="13">
        <v>0</v>
      </c>
      <c r="GR109" s="13">
        <v>0</v>
      </c>
      <c r="GS109" s="13">
        <v>0</v>
      </c>
      <c r="GT109" s="13">
        <v>119.9</v>
      </c>
      <c r="GU109" s="13">
        <v>119.9</v>
      </c>
      <c r="GV109" s="13">
        <v>0</v>
      </c>
      <c r="GW109" s="13">
        <v>0</v>
      </c>
      <c r="GX109" s="13">
        <v>0</v>
      </c>
      <c r="GY109" s="13">
        <v>0</v>
      </c>
      <c r="GZ109" s="13">
        <v>0</v>
      </c>
      <c r="HA109" s="13">
        <v>0</v>
      </c>
      <c r="HB109" s="13">
        <v>0</v>
      </c>
      <c r="HC109" s="13">
        <v>0</v>
      </c>
      <c r="HD109" s="13">
        <v>0</v>
      </c>
      <c r="HE109" s="13">
        <f t="shared" si="1650"/>
        <v>0</v>
      </c>
      <c r="HF109" s="13">
        <f t="shared" si="1651"/>
        <v>0</v>
      </c>
      <c r="HG109" s="13">
        <f t="shared" si="1652"/>
        <v>0</v>
      </c>
      <c r="HH109" s="13">
        <f t="shared" si="1653"/>
        <v>0</v>
      </c>
      <c r="HI109" s="13">
        <f t="shared" si="1654"/>
        <v>0</v>
      </c>
      <c r="HJ109" s="13">
        <f t="shared" si="1655"/>
        <v>0</v>
      </c>
      <c r="HK109" s="13">
        <f t="shared" si="1656"/>
        <v>0</v>
      </c>
      <c r="HL109" s="13">
        <f t="shared" si="1657"/>
        <v>0</v>
      </c>
      <c r="HM109" s="13">
        <f t="shared" si="1658"/>
        <v>0</v>
      </c>
      <c r="HN109" s="13">
        <f t="shared" si="1659"/>
        <v>0</v>
      </c>
      <c r="HO109" s="13">
        <f t="shared" si="1660"/>
        <v>0</v>
      </c>
      <c r="HP109" s="13">
        <f t="shared" si="1661"/>
        <v>0</v>
      </c>
      <c r="HQ109" s="13">
        <f t="shared" si="1662"/>
        <v>0</v>
      </c>
      <c r="HR109" s="13">
        <f t="shared" si="1663"/>
        <v>0</v>
      </c>
      <c r="HS109" s="13">
        <f t="shared" si="1664"/>
        <v>0</v>
      </c>
      <c r="HT109" s="13">
        <f t="shared" si="1665"/>
        <v>0</v>
      </c>
      <c r="HU109" s="13">
        <f t="shared" si="1666"/>
        <v>0</v>
      </c>
      <c r="HV109" s="13">
        <f t="shared" si="1667"/>
        <v>0</v>
      </c>
      <c r="HW109" s="13">
        <f t="shared" si="1668"/>
        <v>0</v>
      </c>
      <c r="HX109" s="13">
        <f t="shared" si="1669"/>
        <v>664.9</v>
      </c>
      <c r="HY109" s="13">
        <f t="shared" si="1670"/>
        <v>664.9</v>
      </c>
      <c r="HZ109" s="13">
        <f t="shared" si="1671"/>
        <v>0</v>
      </c>
      <c r="IA109" s="13">
        <f t="shared" si="1672"/>
        <v>0</v>
      </c>
      <c r="IB109" s="13">
        <f t="shared" si="1673"/>
        <v>0</v>
      </c>
      <c r="IC109" s="13">
        <f t="shared" si="1674"/>
        <v>0</v>
      </c>
      <c r="ID109" s="13">
        <f t="shared" si="1675"/>
        <v>0</v>
      </c>
      <c r="IE109" s="13">
        <f t="shared" si="1676"/>
        <v>0</v>
      </c>
      <c r="IF109" s="13">
        <f t="shared" si="1677"/>
        <v>0</v>
      </c>
      <c r="IG109" s="13">
        <f t="shared" si="1678"/>
        <v>0</v>
      </c>
      <c r="IH109" s="13">
        <f t="shared" si="1678"/>
        <v>0</v>
      </c>
      <c r="II109" s="13">
        <f>AF109+BJ109+CN109+DR109+EV109+FZ109+HD109</f>
        <v>0</v>
      </c>
      <c r="IJ109" s="54"/>
    </row>
    <row r="110" spans="1:244" x14ac:dyDescent="0.25">
      <c r="A110" s="5">
        <v>5199</v>
      </c>
      <c r="B110" s="9" t="s">
        <v>64</v>
      </c>
      <c r="C110" s="13">
        <v>500000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487</v>
      </c>
      <c r="R110" s="13">
        <v>219.67</v>
      </c>
      <c r="S110" s="13">
        <v>120</v>
      </c>
      <c r="T110" s="13">
        <v>0</v>
      </c>
      <c r="U110" s="13">
        <v>288</v>
      </c>
      <c r="V110" s="13">
        <v>288</v>
      </c>
      <c r="W110" s="13">
        <v>207</v>
      </c>
      <c r="X110" s="13">
        <v>290</v>
      </c>
      <c r="Y110" s="13">
        <v>290</v>
      </c>
      <c r="Z110" s="13">
        <v>225</v>
      </c>
      <c r="AA110" s="13">
        <v>0</v>
      </c>
      <c r="AB110" s="13">
        <v>450</v>
      </c>
      <c r="AC110" s="13">
        <v>450</v>
      </c>
      <c r="AD110" s="13">
        <v>157</v>
      </c>
      <c r="AE110" s="13">
        <v>157</v>
      </c>
      <c r="AF110" s="13">
        <v>0</v>
      </c>
      <c r="AG110" s="13">
        <v>1500</v>
      </c>
      <c r="AH110" s="13">
        <v>1500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1427</v>
      </c>
      <c r="AQ110" s="13">
        <v>1427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1600</v>
      </c>
      <c r="AY110" s="13">
        <v>1500</v>
      </c>
      <c r="AZ110" s="13">
        <v>1500</v>
      </c>
      <c r="BA110" s="13">
        <v>0</v>
      </c>
      <c r="BB110" s="13">
        <v>1500</v>
      </c>
      <c r="BC110" s="13">
        <v>1500</v>
      </c>
      <c r="BD110" s="13">
        <v>0</v>
      </c>
      <c r="BE110" s="13">
        <v>1220</v>
      </c>
      <c r="BF110" s="13">
        <v>1220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1500</v>
      </c>
      <c r="BS110" s="13">
        <v>1500</v>
      </c>
      <c r="BT110" s="13">
        <v>1428</v>
      </c>
      <c r="BU110" s="13">
        <v>1428</v>
      </c>
      <c r="BV110" s="13">
        <v>0</v>
      </c>
      <c r="BW110" s="13">
        <v>0</v>
      </c>
      <c r="BX110" s="13">
        <v>0</v>
      </c>
      <c r="BY110" s="13">
        <v>0</v>
      </c>
      <c r="BZ110" s="13">
        <v>3000</v>
      </c>
      <c r="CA110" s="13">
        <v>1600</v>
      </c>
      <c r="CB110" s="13">
        <v>0</v>
      </c>
      <c r="CC110" s="13">
        <v>1500</v>
      </c>
      <c r="CD110" s="13">
        <v>1500</v>
      </c>
      <c r="CE110" s="13">
        <v>0</v>
      </c>
      <c r="CF110" s="13">
        <v>1500</v>
      </c>
      <c r="CG110" s="13">
        <v>1500</v>
      </c>
      <c r="CH110" s="13">
        <v>0</v>
      </c>
      <c r="CI110" s="13">
        <v>610</v>
      </c>
      <c r="CJ110" s="13">
        <v>0</v>
      </c>
      <c r="CK110" s="13">
        <v>0</v>
      </c>
      <c r="CL110" s="13">
        <v>21830</v>
      </c>
      <c r="CM110" s="13">
        <v>9830</v>
      </c>
      <c r="CN110" s="13">
        <v>5490</v>
      </c>
      <c r="CO110" s="13">
        <v>0</v>
      </c>
      <c r="CP110" s="13">
        <v>367544.19</v>
      </c>
      <c r="CQ110" s="13">
        <v>25546</v>
      </c>
      <c r="CR110" s="13">
        <v>1500</v>
      </c>
      <c r="CS110" s="13">
        <v>501500</v>
      </c>
      <c r="CT110" s="13">
        <v>410810</v>
      </c>
      <c r="CU110" s="13">
        <v>0</v>
      </c>
      <c r="CV110" s="13">
        <v>0</v>
      </c>
      <c r="CW110" s="13">
        <v>0</v>
      </c>
      <c r="CX110" s="13">
        <v>1427</v>
      </c>
      <c r="CY110" s="13">
        <v>1427</v>
      </c>
      <c r="CZ110" s="13">
        <v>2085.67</v>
      </c>
      <c r="DA110" s="13">
        <v>1950</v>
      </c>
      <c r="DB110" s="13">
        <v>1950</v>
      </c>
      <c r="DC110" s="13">
        <v>603</v>
      </c>
      <c r="DD110" s="13">
        <v>3345.9</v>
      </c>
      <c r="DE110" s="13">
        <v>3345.9</v>
      </c>
      <c r="DF110" s="13">
        <v>751</v>
      </c>
      <c r="DG110" s="13">
        <v>8809</v>
      </c>
      <c r="DH110" s="13">
        <v>8809</v>
      </c>
      <c r="DI110" s="13">
        <v>9638</v>
      </c>
      <c r="DJ110" s="13">
        <v>8800</v>
      </c>
      <c r="DK110" s="13">
        <v>8800</v>
      </c>
      <c r="DL110" s="13">
        <v>17011</v>
      </c>
      <c r="DM110" s="13">
        <v>5000</v>
      </c>
      <c r="DN110" s="13">
        <v>21820</v>
      </c>
      <c r="DO110" s="13">
        <v>18677</v>
      </c>
      <c r="DP110" s="13">
        <v>3063</v>
      </c>
      <c r="DQ110" s="13">
        <v>3063</v>
      </c>
      <c r="DR110" s="13">
        <v>3560</v>
      </c>
      <c r="DS110" s="13">
        <v>0</v>
      </c>
      <c r="DT110" s="13">
        <v>9516</v>
      </c>
      <c r="DU110" s="13">
        <v>9516</v>
      </c>
      <c r="DV110" s="13">
        <v>0</v>
      </c>
      <c r="DW110" s="13">
        <v>0</v>
      </c>
      <c r="DX110" s="13">
        <v>0</v>
      </c>
      <c r="DY110" s="13">
        <v>0</v>
      </c>
      <c r="DZ110" s="13">
        <v>2000</v>
      </c>
      <c r="EA110" s="13">
        <v>2000</v>
      </c>
      <c r="EB110" s="13">
        <v>0</v>
      </c>
      <c r="EC110" s="13">
        <v>0</v>
      </c>
      <c r="ED110" s="13">
        <v>0</v>
      </c>
      <c r="EE110" s="13">
        <v>0</v>
      </c>
      <c r="EF110" s="13">
        <v>0</v>
      </c>
      <c r="EG110" s="13">
        <v>0</v>
      </c>
      <c r="EH110" s="13">
        <v>3000</v>
      </c>
      <c r="EI110" s="13">
        <v>0</v>
      </c>
      <c r="EJ110" s="13">
        <v>0</v>
      </c>
      <c r="EK110" s="13">
        <v>1680</v>
      </c>
      <c r="EL110" s="13">
        <v>1680</v>
      </c>
      <c r="EM110" s="13">
        <v>16</v>
      </c>
      <c r="EN110" s="13">
        <v>3200</v>
      </c>
      <c r="EO110" s="13">
        <v>2200</v>
      </c>
      <c r="EP110" s="13">
        <v>0</v>
      </c>
      <c r="EQ110" s="13">
        <v>1830</v>
      </c>
      <c r="ER110" s="13">
        <v>0</v>
      </c>
      <c r="ES110" s="13">
        <v>0</v>
      </c>
      <c r="ET110" s="13">
        <v>1830</v>
      </c>
      <c r="EU110" s="13">
        <v>1830</v>
      </c>
      <c r="EV110" s="13">
        <v>1830</v>
      </c>
      <c r="EW110" s="13">
        <v>70000</v>
      </c>
      <c r="EX110" s="13">
        <v>70000</v>
      </c>
      <c r="EY110" s="13">
        <v>52171.09</v>
      </c>
      <c r="EZ110" s="13">
        <v>78000</v>
      </c>
      <c r="FA110" s="13">
        <v>68000</v>
      </c>
      <c r="FB110" s="13">
        <v>49885</v>
      </c>
      <c r="FC110" s="13">
        <v>63934.43</v>
      </c>
      <c r="FD110" s="13">
        <v>63934.43</v>
      </c>
      <c r="FE110" s="13">
        <v>59000</v>
      </c>
      <c r="FF110" s="13">
        <v>14703</v>
      </c>
      <c r="FG110" s="13">
        <v>42500</v>
      </c>
      <c r="FH110" s="13">
        <v>42500</v>
      </c>
      <c r="FI110" s="13">
        <v>0</v>
      </c>
      <c r="FJ110" s="13">
        <v>0</v>
      </c>
      <c r="FK110" s="13">
        <v>0</v>
      </c>
      <c r="FL110" s="13">
        <v>1500</v>
      </c>
      <c r="FM110" s="13">
        <v>4100</v>
      </c>
      <c r="FN110" s="13">
        <v>0</v>
      </c>
      <c r="FO110" s="13">
        <v>4305</v>
      </c>
      <c r="FP110" s="13">
        <v>5351.6</v>
      </c>
      <c r="FQ110" s="13">
        <v>6411.6</v>
      </c>
      <c r="FR110" s="13">
        <v>5800</v>
      </c>
      <c r="FS110" s="13">
        <v>1800</v>
      </c>
      <c r="FT110" s="13">
        <v>0</v>
      </c>
      <c r="FU110" s="13">
        <v>1220</v>
      </c>
      <c r="FV110" s="13">
        <v>0</v>
      </c>
      <c r="FW110" s="13">
        <v>0</v>
      </c>
      <c r="FX110" s="13">
        <v>5620</v>
      </c>
      <c r="FY110" s="13">
        <v>5620</v>
      </c>
      <c r="FZ110" s="13">
        <v>5620</v>
      </c>
      <c r="GA110" s="13">
        <v>0</v>
      </c>
      <c r="GB110" s="13">
        <v>0</v>
      </c>
      <c r="GC110" s="13">
        <v>0</v>
      </c>
      <c r="GD110" s="13">
        <v>0</v>
      </c>
      <c r="GE110" s="13">
        <v>5500</v>
      </c>
      <c r="GF110" s="13">
        <v>97313.919999999998</v>
      </c>
      <c r="GG110" s="13">
        <v>14065.57</v>
      </c>
      <c r="GH110" s="13">
        <v>14065.57</v>
      </c>
      <c r="GI110" s="13">
        <v>13420</v>
      </c>
      <c r="GJ110" s="13">
        <v>5355</v>
      </c>
      <c r="GK110" s="13">
        <v>9140.56</v>
      </c>
      <c r="GL110" s="13">
        <v>9320.89</v>
      </c>
      <c r="GM110" s="13">
        <v>550</v>
      </c>
      <c r="GN110" s="13">
        <v>550</v>
      </c>
      <c r="GO110" s="13">
        <v>0</v>
      </c>
      <c r="GP110" s="13">
        <v>2434.4299999999998</v>
      </c>
      <c r="GQ110" s="13">
        <v>3178</v>
      </c>
      <c r="GR110" s="13">
        <v>484</v>
      </c>
      <c r="GS110" s="13">
        <v>3758</v>
      </c>
      <c r="GT110" s="13">
        <v>500</v>
      </c>
      <c r="GU110" s="13">
        <v>297</v>
      </c>
      <c r="GV110" s="13">
        <v>4400</v>
      </c>
      <c r="GW110" s="13">
        <v>1400</v>
      </c>
      <c r="GX110" s="13">
        <v>3533.2</v>
      </c>
      <c r="GY110" s="13">
        <v>0</v>
      </c>
      <c r="GZ110" s="13">
        <v>0</v>
      </c>
      <c r="HA110" s="13">
        <v>0</v>
      </c>
      <c r="HB110" s="13">
        <v>0</v>
      </c>
      <c r="HC110" s="13">
        <v>0</v>
      </c>
      <c r="HD110" s="13">
        <v>0</v>
      </c>
      <c r="HE110" s="13">
        <f t="shared" si="1650"/>
        <v>571500</v>
      </c>
      <c r="HF110" s="13">
        <f t="shared" si="1651"/>
        <v>448560.19</v>
      </c>
      <c r="HG110" s="13">
        <f t="shared" si="1652"/>
        <v>87233.09</v>
      </c>
      <c r="HH110" s="13">
        <f t="shared" si="1653"/>
        <v>79500</v>
      </c>
      <c r="HI110" s="13">
        <f t="shared" si="1654"/>
        <v>575000</v>
      </c>
      <c r="HJ110" s="13">
        <f t="shared" si="1655"/>
        <v>558008.92000000004</v>
      </c>
      <c r="HK110" s="13">
        <f t="shared" si="1656"/>
        <v>78000</v>
      </c>
      <c r="HL110" s="13">
        <f t="shared" si="1657"/>
        <v>81500</v>
      </c>
      <c r="HM110" s="13">
        <f t="shared" si="1658"/>
        <v>75920</v>
      </c>
      <c r="HN110" s="13">
        <f t="shared" si="1659"/>
        <v>24340</v>
      </c>
      <c r="HO110" s="13">
        <f t="shared" si="1660"/>
        <v>55922.559999999998</v>
      </c>
      <c r="HP110" s="13">
        <f t="shared" si="1661"/>
        <v>53906.559999999998</v>
      </c>
      <c r="HQ110" s="13">
        <f t="shared" si="1662"/>
        <v>2500</v>
      </c>
      <c r="HR110" s="13">
        <f t="shared" si="1663"/>
        <v>2500</v>
      </c>
      <c r="HS110" s="13">
        <f t="shared" si="1664"/>
        <v>1090</v>
      </c>
      <c r="HT110" s="13">
        <f t="shared" si="1665"/>
        <v>13500</v>
      </c>
      <c r="HU110" s="13">
        <f t="shared" si="1666"/>
        <v>12343.9</v>
      </c>
      <c r="HV110" s="13">
        <f t="shared" si="1667"/>
        <v>2835</v>
      </c>
      <c r="HW110" s="13">
        <f t="shared" si="1668"/>
        <v>21840</v>
      </c>
      <c r="HX110" s="13">
        <f t="shared" si="1669"/>
        <v>19628.599999999999</v>
      </c>
      <c r="HY110" s="13">
        <f t="shared" si="1670"/>
        <v>16569.599999999999</v>
      </c>
      <c r="HZ110" s="13">
        <f t="shared" si="1671"/>
        <v>25490</v>
      </c>
      <c r="IA110" s="13">
        <f t="shared" si="1672"/>
        <v>17490</v>
      </c>
      <c r="IB110" s="13">
        <f t="shared" si="1673"/>
        <v>20769.2</v>
      </c>
      <c r="IC110" s="13">
        <f t="shared" si="1674"/>
        <v>9880</v>
      </c>
      <c r="ID110" s="13">
        <f t="shared" si="1675"/>
        <v>23490</v>
      </c>
      <c r="IE110" s="13">
        <f t="shared" si="1676"/>
        <v>19127</v>
      </c>
      <c r="IF110" s="13">
        <f t="shared" si="1677"/>
        <v>32500</v>
      </c>
      <c r="IG110" s="13">
        <f t="shared" si="1678"/>
        <v>20500</v>
      </c>
      <c r="IH110" s="13">
        <v>382</v>
      </c>
      <c r="II110" s="13">
        <f>AF110+BJ110+CN110+DR110+EV110+FZ110+HD110</f>
        <v>16500</v>
      </c>
      <c r="IJ110" s="54"/>
    </row>
    <row r="111" spans="1:244" ht="15" customHeight="1" x14ac:dyDescent="0.25">
      <c r="A111" s="5">
        <v>52</v>
      </c>
      <c r="B111" s="8" t="s">
        <v>263</v>
      </c>
      <c r="C111" s="12">
        <f t="shared" ref="C111:M111" si="1679">SUM(C113)</f>
        <v>0</v>
      </c>
      <c r="D111" s="12">
        <f t="shared" ref="D111" si="1680">SUM(D113)</f>
        <v>0</v>
      </c>
      <c r="E111" s="12">
        <f t="shared" si="1679"/>
        <v>0</v>
      </c>
      <c r="F111" s="12">
        <f t="shared" si="1679"/>
        <v>0</v>
      </c>
      <c r="G111" s="12">
        <f t="shared" ref="G111" si="1681">SUM(G113)</f>
        <v>0</v>
      </c>
      <c r="H111" s="12">
        <f t="shared" si="1679"/>
        <v>0</v>
      </c>
      <c r="I111" s="12">
        <f t="shared" si="1679"/>
        <v>0</v>
      </c>
      <c r="J111" s="12">
        <f t="shared" ref="J111" si="1682">SUM(J113)</f>
        <v>0</v>
      </c>
      <c r="K111" s="12">
        <f t="shared" si="1679"/>
        <v>0</v>
      </c>
      <c r="L111" s="12">
        <f t="shared" ref="L111" si="1683">SUM(L113)</f>
        <v>0</v>
      </c>
      <c r="M111" s="12">
        <f t="shared" si="1679"/>
        <v>0</v>
      </c>
      <c r="N111" s="12">
        <f t="shared" ref="N111" si="1684">SUM(N113)</f>
        <v>0</v>
      </c>
      <c r="O111" s="12">
        <f>SUM(O113)</f>
        <v>0</v>
      </c>
      <c r="P111" s="12">
        <f>SUM(P113)</f>
        <v>0</v>
      </c>
      <c r="Q111" s="12">
        <f t="shared" ref="Q111:S111" si="1685">SUM(Q112:Q113)</f>
        <v>0</v>
      </c>
      <c r="R111" s="12">
        <f t="shared" ref="R111" si="1686">SUM(R112:R113)</f>
        <v>0</v>
      </c>
      <c r="S111" s="12">
        <f t="shared" si="1685"/>
        <v>0</v>
      </c>
      <c r="T111" s="12">
        <f t="shared" ref="T111" si="1687">SUM(T112:T113)</f>
        <v>0</v>
      </c>
      <c r="U111" s="12">
        <f>SUM(U112:U113)</f>
        <v>0</v>
      </c>
      <c r="V111" s="12">
        <f>SUM(V112:V113)</f>
        <v>0</v>
      </c>
      <c r="W111" s="12">
        <f t="shared" ref="W111:Y111" si="1688">SUM(W112:W113)</f>
        <v>0</v>
      </c>
      <c r="X111" s="12">
        <f t="shared" ref="X111" si="1689">SUM(X112:X113)</f>
        <v>0</v>
      </c>
      <c r="Y111" s="12">
        <f t="shared" si="1688"/>
        <v>0</v>
      </c>
      <c r="Z111" s="12">
        <f t="shared" ref="Z111:AD111" si="1690">SUM(Z112:Z113)</f>
        <v>0</v>
      </c>
      <c r="AA111" s="12">
        <f t="shared" si="1690"/>
        <v>0</v>
      </c>
      <c r="AB111" s="12">
        <f t="shared" ref="AB111:AF111" si="1691">SUM(AB112:AB113)</f>
        <v>0</v>
      </c>
      <c r="AC111" s="12">
        <f t="shared" si="1690"/>
        <v>0</v>
      </c>
      <c r="AD111" s="12">
        <f t="shared" si="1690"/>
        <v>0</v>
      </c>
      <c r="AE111" s="12">
        <f t="shared" si="1691"/>
        <v>0</v>
      </c>
      <c r="AF111" s="12">
        <f t="shared" si="1691"/>
        <v>0</v>
      </c>
      <c r="AG111" s="12">
        <f>SUM(AG112:AG113)</f>
        <v>0</v>
      </c>
      <c r="AH111" s="12">
        <f>SUM(AH112:AH113)</f>
        <v>0</v>
      </c>
      <c r="AI111" s="12">
        <f>SUM(AI112:AI113)</f>
        <v>0</v>
      </c>
      <c r="AJ111" s="12">
        <f t="shared" ref="AJ111" si="1692">SUM(AJ112:AJ113)</f>
        <v>0</v>
      </c>
      <c r="AK111" s="12">
        <f>SUM(AK112:AK113)</f>
        <v>0</v>
      </c>
      <c r="AL111" s="12">
        <f>SUM(AL112:AL113)</f>
        <v>0</v>
      </c>
      <c r="AM111" s="12">
        <f t="shared" ref="AM111" si="1693">SUM(AM112:AM113)</f>
        <v>0</v>
      </c>
      <c r="AN111" s="12">
        <f>SUM(AN112:AN113)</f>
        <v>0</v>
      </c>
      <c r="AO111" s="12">
        <f>SUM(AO112:AO113)</f>
        <v>0</v>
      </c>
      <c r="AP111" s="12">
        <f t="shared" ref="AP111" si="1694">SUM(AP112:AP113)</f>
        <v>0</v>
      </c>
      <c r="AQ111" s="12">
        <f>SUM(AQ112:AQ113)</f>
        <v>0</v>
      </c>
      <c r="AR111" s="12">
        <f>SUM(AR112:AR113)</f>
        <v>0</v>
      </c>
      <c r="AS111" s="12">
        <f t="shared" ref="AS111" si="1695">SUM(AS112:AS113)</f>
        <v>0</v>
      </c>
      <c r="AT111" s="12">
        <f>SUM(AT112:AT113)</f>
        <v>0</v>
      </c>
      <c r="AU111" s="12">
        <f>SUM(AU112:AU113)</f>
        <v>0</v>
      </c>
      <c r="AV111" s="12">
        <f t="shared" ref="AV111:AW111" si="1696">SUM(AV112:AV113)</f>
        <v>0</v>
      </c>
      <c r="AW111" s="12">
        <f t="shared" si="1696"/>
        <v>0</v>
      </c>
      <c r="AX111" s="12">
        <f>SUM(AX112:AX113)</f>
        <v>0</v>
      </c>
      <c r="AY111" s="12">
        <f t="shared" ref="AY111" si="1697">SUM(AY112:AY113)</f>
        <v>0</v>
      </c>
      <c r="AZ111" s="12">
        <f>SUM(AZ112:AZ113)</f>
        <v>0</v>
      </c>
      <c r="BA111" s="12">
        <f>SUM(BA112:BA113)</f>
        <v>0</v>
      </c>
      <c r="BB111" s="12">
        <f t="shared" ref="BB111" si="1698">SUM(BB112:BB113)</f>
        <v>0</v>
      </c>
      <c r="BC111" s="12">
        <f>SUM(BC112:BC113)</f>
        <v>0</v>
      </c>
      <c r="BD111" s="12">
        <f t="shared" ref="BD111:BG111" si="1699">SUM(BD112:BD113)</f>
        <v>0</v>
      </c>
      <c r="BE111" s="12">
        <f t="shared" ref="BE111" si="1700">SUM(BE112:BE113)</f>
        <v>0</v>
      </c>
      <c r="BF111" s="12">
        <f t="shared" si="1699"/>
        <v>0</v>
      </c>
      <c r="BG111" s="12">
        <f t="shared" si="1699"/>
        <v>0</v>
      </c>
      <c r="BH111" s="12">
        <f t="shared" ref="BH111:BJ111" si="1701">SUM(BH112:BH113)</f>
        <v>0</v>
      </c>
      <c r="BI111" s="12">
        <f t="shared" si="1701"/>
        <v>0</v>
      </c>
      <c r="BJ111" s="12">
        <f t="shared" si="1701"/>
        <v>0</v>
      </c>
      <c r="BK111" s="12">
        <f>SUM(BK112:BK113)</f>
        <v>0</v>
      </c>
      <c r="BL111" s="12">
        <f>SUM(BL112:BL113)</f>
        <v>0</v>
      </c>
      <c r="BM111" s="12">
        <f>SUM(BM112:BM113)</f>
        <v>0</v>
      </c>
      <c r="BN111" s="12">
        <f t="shared" ref="BN111" si="1702">SUM(BN112:BN113)</f>
        <v>0</v>
      </c>
      <c r="BO111" s="12">
        <f>SUM(BO112:BO113)</f>
        <v>0</v>
      </c>
      <c r="BP111" s="12">
        <f>SUM(BP112:BP113)</f>
        <v>0</v>
      </c>
      <c r="BQ111" s="12">
        <f t="shared" ref="BQ111" si="1703">SUM(BQ112:BQ113)</f>
        <v>0</v>
      </c>
      <c r="BR111" s="12">
        <f>SUM(BR112:BR113)</f>
        <v>0</v>
      </c>
      <c r="BS111" s="12">
        <f>SUM(BS112:BS113)</f>
        <v>0</v>
      </c>
      <c r="BT111" s="12">
        <f t="shared" ref="BT111" si="1704">SUM(BT112:BT113)</f>
        <v>0</v>
      </c>
      <c r="BU111" s="12">
        <f>SUM(BU112:BU113)</f>
        <v>0</v>
      </c>
      <c r="BV111" s="12">
        <f>SUM(BV112:BV113)</f>
        <v>0</v>
      </c>
      <c r="BW111" s="12">
        <f t="shared" ref="BW111" si="1705">SUM(BW112:BW113)</f>
        <v>0</v>
      </c>
      <c r="BX111" s="12">
        <f>SUM(BX112:BX113)</f>
        <v>0</v>
      </c>
      <c r="BY111" s="12">
        <f>SUM(BY112:BY113)</f>
        <v>0</v>
      </c>
      <c r="BZ111" s="12">
        <f t="shared" ref="BZ111:CA111" si="1706">SUM(BZ112:BZ113)</f>
        <v>0</v>
      </c>
      <c r="CA111" s="12">
        <f t="shared" si="1706"/>
        <v>0</v>
      </c>
      <c r="CB111" s="12">
        <f>SUM(CB112:CB113)</f>
        <v>0</v>
      </c>
      <c r="CC111" s="12">
        <f t="shared" ref="CC111" si="1707">SUM(CC112:CC113)</f>
        <v>0</v>
      </c>
      <c r="CD111" s="12">
        <f>SUM(CD112:CD113)</f>
        <v>0</v>
      </c>
      <c r="CE111" s="12">
        <f>SUM(CE112:CE113)</f>
        <v>0</v>
      </c>
      <c r="CF111" s="12">
        <f t="shared" ref="CF111" si="1708">SUM(CF112:CF113)</f>
        <v>0</v>
      </c>
      <c r="CG111" s="12">
        <f>SUM(CG112:CG113)</f>
        <v>0</v>
      </c>
      <c r="CH111" s="12">
        <f t="shared" ref="CH111:CL111" si="1709">SUM(CH112:CH113)</f>
        <v>0</v>
      </c>
      <c r="CI111" s="12">
        <f t="shared" ref="CI111" si="1710">SUM(CI112:CI113)</f>
        <v>0</v>
      </c>
      <c r="CJ111" s="12">
        <f t="shared" si="1709"/>
        <v>0</v>
      </c>
      <c r="CK111" s="12">
        <f t="shared" si="1709"/>
        <v>0</v>
      </c>
      <c r="CL111" s="12">
        <f t="shared" si="1709"/>
        <v>0</v>
      </c>
      <c r="CM111" s="12">
        <f t="shared" ref="CM111:CO111" si="1711">SUM(CM112:CM113)</f>
        <v>0</v>
      </c>
      <c r="CN111" s="12">
        <f t="shared" si="1711"/>
        <v>0</v>
      </c>
      <c r="CO111" s="12">
        <f t="shared" si="1711"/>
        <v>0</v>
      </c>
      <c r="CP111" s="12">
        <f t="shared" ref="CP111:GF111" si="1712">SUM(CP112:CP113)</f>
        <v>0</v>
      </c>
      <c r="CQ111" s="12">
        <f t="shared" si="1712"/>
        <v>0</v>
      </c>
      <c r="CR111" s="12">
        <f t="shared" ref="CR111" si="1713">SUM(CR112:CR113)</f>
        <v>0</v>
      </c>
      <c r="CS111" s="12">
        <f t="shared" si="1712"/>
        <v>70000</v>
      </c>
      <c r="CT111" s="12">
        <f t="shared" si="1712"/>
        <v>70000</v>
      </c>
      <c r="CU111" s="12">
        <f t="shared" ref="CU111" si="1714">SUM(CU112:CU113)</f>
        <v>0</v>
      </c>
      <c r="CV111" s="12">
        <f t="shared" si="1712"/>
        <v>0</v>
      </c>
      <c r="CW111" s="12">
        <f t="shared" si="1712"/>
        <v>0</v>
      </c>
      <c r="CX111" s="12">
        <f t="shared" ref="CX111" si="1715">SUM(CX112:CX113)</f>
        <v>0</v>
      </c>
      <c r="CY111" s="12">
        <f t="shared" si="1712"/>
        <v>0</v>
      </c>
      <c r="CZ111" s="12">
        <f t="shared" si="1712"/>
        <v>0</v>
      </c>
      <c r="DA111" s="12">
        <f t="shared" ref="DA111" si="1716">SUM(DA112:DA113)</f>
        <v>0</v>
      </c>
      <c r="DB111" s="12">
        <f t="shared" si="1712"/>
        <v>10000</v>
      </c>
      <c r="DC111" s="12">
        <f t="shared" si="1712"/>
        <v>10000</v>
      </c>
      <c r="DD111" s="12">
        <f t="shared" ref="DD111:DE111" si="1717">SUM(DD112:DD113)</f>
        <v>0</v>
      </c>
      <c r="DE111" s="12">
        <f t="shared" si="1717"/>
        <v>126070</v>
      </c>
      <c r="DF111" s="12">
        <f t="shared" si="1712"/>
        <v>15900.43</v>
      </c>
      <c r="DG111" s="12">
        <f t="shared" ref="DG111" si="1718">SUM(DG112:DG113)</f>
        <v>0</v>
      </c>
      <c r="DH111" s="12">
        <f t="shared" si="1712"/>
        <v>0</v>
      </c>
      <c r="DI111" s="12">
        <f t="shared" ref="DI111:DP111" si="1719">SUM(DI112:DI113)</f>
        <v>0</v>
      </c>
      <c r="DJ111" s="12">
        <f t="shared" ref="DJ111" si="1720">SUM(DJ112:DJ113)</f>
        <v>0</v>
      </c>
      <c r="DK111" s="12">
        <f t="shared" si="1719"/>
        <v>0</v>
      </c>
      <c r="DL111" s="12">
        <f t="shared" si="1719"/>
        <v>0</v>
      </c>
      <c r="DM111" s="12">
        <f t="shared" ref="DM111" si="1721">SUM(DM112:DM113)</f>
        <v>0</v>
      </c>
      <c r="DN111" s="12">
        <f t="shared" si="1719"/>
        <v>0</v>
      </c>
      <c r="DO111" s="12">
        <f t="shared" si="1719"/>
        <v>0</v>
      </c>
      <c r="DP111" s="12">
        <f t="shared" si="1719"/>
        <v>0</v>
      </c>
      <c r="DQ111" s="12">
        <f t="shared" ref="DQ111:DS111" si="1722">SUM(DQ112:DQ113)</f>
        <v>0</v>
      </c>
      <c r="DR111" s="12">
        <f t="shared" si="1722"/>
        <v>0</v>
      </c>
      <c r="DS111" s="12">
        <f t="shared" si="1722"/>
        <v>0</v>
      </c>
      <c r="DT111" s="12">
        <f t="shared" si="1712"/>
        <v>0</v>
      </c>
      <c r="DU111" s="12">
        <f t="shared" si="1712"/>
        <v>0</v>
      </c>
      <c r="DV111" s="12">
        <f t="shared" ref="DV111" si="1723">SUM(DV112:DV113)</f>
        <v>0</v>
      </c>
      <c r="DW111" s="12">
        <f t="shared" si="1712"/>
        <v>0</v>
      </c>
      <c r="DX111" s="12">
        <f t="shared" si="1712"/>
        <v>0</v>
      </c>
      <c r="DY111" s="12">
        <f t="shared" ref="DY111" si="1724">SUM(DY112:DY113)</f>
        <v>0</v>
      </c>
      <c r="DZ111" s="12">
        <f t="shared" si="1712"/>
        <v>0</v>
      </c>
      <c r="EA111" s="12">
        <f t="shared" si="1712"/>
        <v>0</v>
      </c>
      <c r="EB111" s="12">
        <f t="shared" ref="EB111:EC111" si="1725">SUM(EB112:EB113)</f>
        <v>0</v>
      </c>
      <c r="EC111" s="12">
        <f t="shared" si="1725"/>
        <v>0</v>
      </c>
      <c r="ED111" s="12">
        <f>SUM(ED112:ED113)</f>
        <v>0</v>
      </c>
      <c r="EE111" s="12">
        <f>SUM(EE112:EE113)</f>
        <v>0</v>
      </c>
      <c r="EF111" s="12">
        <f>SUM(EF112:EF113)</f>
        <v>0</v>
      </c>
      <c r="EG111" s="12">
        <f t="shared" si="1712"/>
        <v>0</v>
      </c>
      <c r="EH111" s="12">
        <f t="shared" ref="EH111:EI111" si="1726">SUM(EH112:EH113)</f>
        <v>0</v>
      </c>
      <c r="EI111" s="12">
        <f t="shared" si="1726"/>
        <v>0</v>
      </c>
      <c r="EJ111" s="12">
        <f t="shared" si="1712"/>
        <v>0</v>
      </c>
      <c r="EK111" s="12">
        <f t="shared" ref="EK111" si="1727">SUM(EK112:EK113)</f>
        <v>0</v>
      </c>
      <c r="EL111" s="12">
        <f t="shared" si="1712"/>
        <v>0</v>
      </c>
      <c r="EM111" s="12">
        <f t="shared" ref="EM111:ET111" si="1728">SUM(EM112:EM113)</f>
        <v>0</v>
      </c>
      <c r="EN111" s="12">
        <f t="shared" ref="EN111" si="1729">SUM(EN112:EN113)</f>
        <v>0</v>
      </c>
      <c r="EO111" s="12">
        <f t="shared" si="1728"/>
        <v>0</v>
      </c>
      <c r="EP111" s="12">
        <f t="shared" si="1728"/>
        <v>0</v>
      </c>
      <c r="EQ111" s="12">
        <f t="shared" ref="EQ111" si="1730">SUM(EQ112:EQ113)</f>
        <v>0</v>
      </c>
      <c r="ER111" s="12">
        <f t="shared" si="1728"/>
        <v>0</v>
      </c>
      <c r="ES111" s="12">
        <f t="shared" si="1728"/>
        <v>0</v>
      </c>
      <c r="ET111" s="12">
        <f t="shared" si="1728"/>
        <v>0</v>
      </c>
      <c r="EU111" s="12">
        <f t="shared" ref="EU111:EW111" si="1731">SUM(EU112:EU113)</f>
        <v>0</v>
      </c>
      <c r="EV111" s="12">
        <f t="shared" si="1731"/>
        <v>0</v>
      </c>
      <c r="EW111" s="12">
        <f t="shared" si="1731"/>
        <v>0</v>
      </c>
      <c r="EX111" s="12">
        <f t="shared" si="1712"/>
        <v>0</v>
      </c>
      <c r="EY111" s="12">
        <f t="shared" si="1712"/>
        <v>0</v>
      </c>
      <c r="EZ111" s="12">
        <f t="shared" ref="EZ111" si="1732">SUM(EZ112:EZ113)</f>
        <v>0</v>
      </c>
      <c r="FA111" s="12">
        <f t="shared" si="1712"/>
        <v>0</v>
      </c>
      <c r="FB111" s="12">
        <f t="shared" si="1712"/>
        <v>0</v>
      </c>
      <c r="FC111" s="12">
        <f t="shared" ref="FC111" si="1733">SUM(FC112:FC113)</f>
        <v>0</v>
      </c>
      <c r="FD111" s="12">
        <f t="shared" si="1712"/>
        <v>0</v>
      </c>
      <c r="FE111" s="12">
        <f t="shared" si="1712"/>
        <v>0</v>
      </c>
      <c r="FF111" s="12">
        <f t="shared" ref="FF111" si="1734">SUM(FF112:FF113)</f>
        <v>0</v>
      </c>
      <c r="FG111" s="12">
        <f t="shared" si="1712"/>
        <v>0</v>
      </c>
      <c r="FH111" s="12">
        <f t="shared" si="1712"/>
        <v>0</v>
      </c>
      <c r="FI111" s="12">
        <f t="shared" ref="FI111" si="1735">SUM(FI112:FI113)</f>
        <v>0</v>
      </c>
      <c r="FJ111" s="12">
        <f t="shared" si="1712"/>
        <v>0</v>
      </c>
      <c r="FK111" s="12">
        <f t="shared" si="1712"/>
        <v>0</v>
      </c>
      <c r="FL111" s="12">
        <f t="shared" ref="FL111:FM111" si="1736">SUM(FL112:FL113)</f>
        <v>0</v>
      </c>
      <c r="FM111" s="12">
        <f t="shared" si="1736"/>
        <v>0</v>
      </c>
      <c r="FN111" s="12">
        <f t="shared" si="1712"/>
        <v>0</v>
      </c>
      <c r="FO111" s="12">
        <f t="shared" ref="FO111" si="1737">SUM(FO112:FO113)</f>
        <v>0</v>
      </c>
      <c r="FP111" s="12">
        <f t="shared" si="1712"/>
        <v>0</v>
      </c>
      <c r="FQ111" s="12">
        <f t="shared" ref="FQ111:FX111" si="1738">SUM(FQ112:FQ113)</f>
        <v>0</v>
      </c>
      <c r="FR111" s="12">
        <f t="shared" ref="FR111" si="1739">SUM(FR112:FR113)</f>
        <v>0</v>
      </c>
      <c r="FS111" s="12">
        <f t="shared" si="1738"/>
        <v>0</v>
      </c>
      <c r="FT111" s="12">
        <f t="shared" si="1738"/>
        <v>0</v>
      </c>
      <c r="FU111" s="12">
        <f t="shared" ref="FU111" si="1740">SUM(FU112:FU113)</f>
        <v>0</v>
      </c>
      <c r="FV111" s="12">
        <f t="shared" si="1738"/>
        <v>0</v>
      </c>
      <c r="FW111" s="12">
        <f t="shared" si="1738"/>
        <v>0</v>
      </c>
      <c r="FX111" s="12">
        <f t="shared" si="1738"/>
        <v>0</v>
      </c>
      <c r="FY111" s="12">
        <f t="shared" ref="FY111:GA111" si="1741">SUM(FY112:FY113)</f>
        <v>0</v>
      </c>
      <c r="FZ111" s="12">
        <f t="shared" si="1741"/>
        <v>2000000</v>
      </c>
      <c r="GA111" s="12">
        <f t="shared" si="1741"/>
        <v>0</v>
      </c>
      <c r="GB111" s="12">
        <f t="shared" si="1712"/>
        <v>0</v>
      </c>
      <c r="GC111" s="12">
        <f t="shared" si="1712"/>
        <v>0</v>
      </c>
      <c r="GD111" s="12">
        <f t="shared" ref="GD111" si="1742">SUM(GD112:GD113)</f>
        <v>0</v>
      </c>
      <c r="GE111" s="12">
        <f t="shared" si="1712"/>
        <v>0</v>
      </c>
      <c r="GF111" s="12">
        <f t="shared" si="1712"/>
        <v>0</v>
      </c>
      <c r="GG111" s="12">
        <f t="shared" ref="GG111" si="1743">SUM(GG112:GG113)</f>
        <v>0</v>
      </c>
      <c r="GH111" s="12">
        <f t="shared" ref="GH111:HM111" si="1744">SUM(GH112:GH113)</f>
        <v>0</v>
      </c>
      <c r="GI111" s="12">
        <f t="shared" si="1744"/>
        <v>0</v>
      </c>
      <c r="GJ111" s="12">
        <f t="shared" ref="GJ111" si="1745">SUM(GJ112:GJ113)</f>
        <v>0</v>
      </c>
      <c r="GK111" s="12">
        <f t="shared" si="1744"/>
        <v>0</v>
      </c>
      <c r="GL111" s="12">
        <f t="shared" si="1744"/>
        <v>0</v>
      </c>
      <c r="GM111" s="12">
        <f t="shared" ref="GM111" si="1746">SUM(GM112:GM113)</f>
        <v>0</v>
      </c>
      <c r="GN111" s="12">
        <f t="shared" si="1744"/>
        <v>0</v>
      </c>
      <c r="GO111" s="12">
        <f t="shared" si="1744"/>
        <v>0</v>
      </c>
      <c r="GP111" s="12">
        <f t="shared" ref="GP111:GQ111" si="1747">SUM(GP112:GP113)</f>
        <v>0</v>
      </c>
      <c r="GQ111" s="12">
        <f t="shared" si="1747"/>
        <v>200</v>
      </c>
      <c r="GR111" s="12">
        <f t="shared" si="1744"/>
        <v>200</v>
      </c>
      <c r="GS111" s="12">
        <f t="shared" ref="GS111" si="1748">SUM(GS112:GS113)</f>
        <v>0</v>
      </c>
      <c r="GT111" s="12">
        <f t="shared" si="1744"/>
        <v>0</v>
      </c>
      <c r="GU111" s="12">
        <f t="shared" ref="GU111:HA111" si="1749">SUM(GU112:GU113)</f>
        <v>0</v>
      </c>
      <c r="GV111" s="12">
        <f t="shared" ref="GV111" si="1750">SUM(GV112:GV113)</f>
        <v>0</v>
      </c>
      <c r="GW111" s="12">
        <f t="shared" si="1749"/>
        <v>0</v>
      </c>
      <c r="GX111" s="12">
        <f t="shared" si="1749"/>
        <v>0</v>
      </c>
      <c r="GY111" s="12">
        <f t="shared" ref="GY111" si="1751">SUM(GY112:GY113)</f>
        <v>0</v>
      </c>
      <c r="GZ111" s="12">
        <f t="shared" si="1749"/>
        <v>0</v>
      </c>
      <c r="HA111" s="12">
        <f t="shared" si="1749"/>
        <v>0</v>
      </c>
      <c r="HB111" s="12">
        <f t="shared" ref="HB111:HD111" si="1752">SUM(HB112:HB113)</f>
        <v>0</v>
      </c>
      <c r="HC111" s="12">
        <f t="shared" si="1752"/>
        <v>0</v>
      </c>
      <c r="HD111" s="12">
        <f t="shared" si="1752"/>
        <v>0</v>
      </c>
      <c r="HE111" s="12">
        <f t="shared" si="1744"/>
        <v>0</v>
      </c>
      <c r="HF111" s="12">
        <f t="shared" ref="HF111" si="1753">SUM(HF112:HF113)</f>
        <v>0</v>
      </c>
      <c r="HG111" s="12">
        <f t="shared" si="1744"/>
        <v>0</v>
      </c>
      <c r="HH111" s="12">
        <f t="shared" si="1744"/>
        <v>0</v>
      </c>
      <c r="HI111" s="12">
        <f t="shared" ref="HI111" si="1754">SUM(HI112:HI113)</f>
        <v>70000</v>
      </c>
      <c r="HJ111" s="12">
        <f t="shared" si="1744"/>
        <v>70000</v>
      </c>
      <c r="HK111" s="12">
        <f t="shared" si="1744"/>
        <v>0</v>
      </c>
      <c r="HL111" s="12">
        <f t="shared" ref="HL111" si="1755">SUM(HL112:HL113)</f>
        <v>0</v>
      </c>
      <c r="HM111" s="12">
        <f t="shared" si="1744"/>
        <v>0</v>
      </c>
      <c r="HN111" s="12">
        <f t="shared" ref="HN111:HO111" si="1756">SUM(HN112:HN113)</f>
        <v>0</v>
      </c>
      <c r="HO111" s="12">
        <f t="shared" si="1756"/>
        <v>0</v>
      </c>
      <c r="HP111" s="12">
        <f t="shared" ref="HP111:HX111" si="1757">SUM(HP112:HP113)</f>
        <v>0</v>
      </c>
      <c r="HQ111" s="12">
        <f t="shared" si="1757"/>
        <v>0</v>
      </c>
      <c r="HR111" s="12">
        <f t="shared" ref="HR111" si="1758">SUM(HR112:HR113)</f>
        <v>10000</v>
      </c>
      <c r="HS111" s="12">
        <f t="shared" si="1757"/>
        <v>10000</v>
      </c>
      <c r="HT111" s="12">
        <f t="shared" ref="HT111:HW111" si="1759">SUM(HT112:HT113)</f>
        <v>0</v>
      </c>
      <c r="HU111" s="12">
        <f t="shared" ref="HU111" si="1760">SUM(HU112:HU113)</f>
        <v>126270</v>
      </c>
      <c r="HV111" s="12">
        <f t="shared" si="1759"/>
        <v>16100.43</v>
      </c>
      <c r="HW111" s="12">
        <f t="shared" si="1759"/>
        <v>0</v>
      </c>
      <c r="HX111" s="12">
        <f t="shared" si="1757"/>
        <v>0</v>
      </c>
      <c r="HY111" s="12">
        <f t="shared" ref="HY111:IA111" si="1761">SUM(HY112:HY113)</f>
        <v>0</v>
      </c>
      <c r="HZ111" s="12">
        <f t="shared" ref="HZ111" si="1762">SUM(HZ112:HZ113)</f>
        <v>0</v>
      </c>
      <c r="IA111" s="12">
        <f t="shared" si="1761"/>
        <v>0</v>
      </c>
      <c r="IB111" s="12">
        <f t="shared" ref="IB111:ID111" si="1763">SUM(IB112:IB113)</f>
        <v>0</v>
      </c>
      <c r="IC111" s="12">
        <f t="shared" ref="IC111" si="1764">SUM(IC112:IC113)</f>
        <v>0</v>
      </c>
      <c r="ID111" s="12">
        <f t="shared" si="1763"/>
        <v>0</v>
      </c>
      <c r="IE111" s="12">
        <f t="shared" ref="IE111:IG111" si="1765">SUM(IE112:IE113)</f>
        <v>0</v>
      </c>
      <c r="IF111" s="12">
        <f t="shared" ref="IF111:II111" si="1766">SUM(IF112:IF113)</f>
        <v>0</v>
      </c>
      <c r="IG111" s="12">
        <f t="shared" si="1765"/>
        <v>0</v>
      </c>
      <c r="IH111" s="12">
        <f t="shared" ref="IH111" si="1767">SUM(IH112:IH113)</f>
        <v>4698.24</v>
      </c>
      <c r="II111" s="12">
        <f t="shared" si="1766"/>
        <v>2000000</v>
      </c>
      <c r="IJ111" s="54"/>
    </row>
    <row r="112" spans="1:244" x14ac:dyDescent="0.25">
      <c r="A112" s="5">
        <v>5201</v>
      </c>
      <c r="B112" s="9" t="s">
        <v>249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70000</v>
      </c>
      <c r="CT112" s="13">
        <v>70000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5970</v>
      </c>
      <c r="DF112" s="13">
        <v>5969.05</v>
      </c>
      <c r="DG112" s="13">
        <v>0</v>
      </c>
      <c r="DH112" s="13">
        <v>0</v>
      </c>
      <c r="DI112" s="13">
        <v>0</v>
      </c>
      <c r="DJ112" s="13">
        <v>0</v>
      </c>
      <c r="DK112" s="13">
        <v>0</v>
      </c>
      <c r="DL112" s="13">
        <v>0</v>
      </c>
      <c r="DM112" s="13">
        <v>0</v>
      </c>
      <c r="DN112" s="13">
        <v>0</v>
      </c>
      <c r="DO112" s="13">
        <v>0</v>
      </c>
      <c r="DP112" s="13">
        <v>0</v>
      </c>
      <c r="DQ112" s="13">
        <v>0</v>
      </c>
      <c r="DR112" s="13">
        <v>0</v>
      </c>
      <c r="DS112" s="13">
        <v>0</v>
      </c>
      <c r="DT112" s="13">
        <v>0</v>
      </c>
      <c r="DU112" s="13">
        <v>0</v>
      </c>
      <c r="DV112" s="13">
        <v>0</v>
      </c>
      <c r="DW112" s="13">
        <v>0</v>
      </c>
      <c r="DX112" s="13">
        <v>0</v>
      </c>
      <c r="DY112" s="13">
        <v>0</v>
      </c>
      <c r="DZ112" s="13">
        <v>0</v>
      </c>
      <c r="EA112" s="13">
        <v>0</v>
      </c>
      <c r="EB112" s="13">
        <v>0</v>
      </c>
      <c r="EC112" s="13">
        <v>0</v>
      </c>
      <c r="ED112" s="13">
        <v>0</v>
      </c>
      <c r="EE112" s="13">
        <v>0</v>
      </c>
      <c r="EF112" s="13">
        <v>0</v>
      </c>
      <c r="EG112" s="13">
        <v>0</v>
      </c>
      <c r="EH112" s="13">
        <v>0</v>
      </c>
      <c r="EI112" s="13">
        <v>0</v>
      </c>
      <c r="EJ112" s="13">
        <v>0</v>
      </c>
      <c r="EK112" s="13">
        <v>0</v>
      </c>
      <c r="EL112" s="13">
        <v>0</v>
      </c>
      <c r="EM112" s="13">
        <v>0</v>
      </c>
      <c r="EN112" s="13">
        <v>0</v>
      </c>
      <c r="EO112" s="13">
        <v>0</v>
      </c>
      <c r="EP112" s="13">
        <v>0</v>
      </c>
      <c r="EQ112" s="13">
        <v>0</v>
      </c>
      <c r="ER112" s="13">
        <v>0</v>
      </c>
      <c r="ES112" s="13">
        <v>0</v>
      </c>
      <c r="ET112" s="13">
        <v>0</v>
      </c>
      <c r="EU112" s="13">
        <v>0</v>
      </c>
      <c r="EV112" s="13">
        <v>0</v>
      </c>
      <c r="EW112" s="13">
        <v>0</v>
      </c>
      <c r="EX112" s="13">
        <v>0</v>
      </c>
      <c r="EY112" s="13">
        <v>0</v>
      </c>
      <c r="EZ112" s="13">
        <v>0</v>
      </c>
      <c r="FA112" s="13">
        <v>0</v>
      </c>
      <c r="FB112" s="13">
        <v>0</v>
      </c>
      <c r="FC112" s="13">
        <v>0</v>
      </c>
      <c r="FD112" s="13">
        <v>0</v>
      </c>
      <c r="FE112" s="13">
        <v>0</v>
      </c>
      <c r="FF112" s="13">
        <v>0</v>
      </c>
      <c r="FG112" s="13">
        <v>0</v>
      </c>
      <c r="FH112" s="13">
        <v>0</v>
      </c>
      <c r="FI112" s="13">
        <v>0</v>
      </c>
      <c r="FJ112" s="13">
        <v>0</v>
      </c>
      <c r="FK112" s="13">
        <v>0</v>
      </c>
      <c r="FL112" s="13">
        <v>0</v>
      </c>
      <c r="FM112" s="13">
        <v>0</v>
      </c>
      <c r="FN112" s="13">
        <v>0</v>
      </c>
      <c r="FO112" s="13">
        <v>0</v>
      </c>
      <c r="FP112" s="13">
        <v>0</v>
      </c>
      <c r="FQ112" s="13">
        <v>0</v>
      </c>
      <c r="FR112" s="13">
        <v>0</v>
      </c>
      <c r="FS112" s="13">
        <v>0</v>
      </c>
      <c r="FT112" s="13">
        <v>0</v>
      </c>
      <c r="FU112" s="13">
        <v>0</v>
      </c>
      <c r="FV112" s="13">
        <v>0</v>
      </c>
      <c r="FW112" s="13">
        <v>0</v>
      </c>
      <c r="FX112" s="13">
        <v>0</v>
      </c>
      <c r="FY112" s="13">
        <v>0</v>
      </c>
      <c r="FZ112" s="13">
        <v>0</v>
      </c>
      <c r="GA112" s="13">
        <v>0</v>
      </c>
      <c r="GB112" s="13">
        <v>0</v>
      </c>
      <c r="GC112" s="13">
        <v>0</v>
      </c>
      <c r="GD112" s="13">
        <v>0</v>
      </c>
      <c r="GE112" s="13">
        <v>0</v>
      </c>
      <c r="GF112" s="13">
        <v>0</v>
      </c>
      <c r="GG112" s="13">
        <v>0</v>
      </c>
      <c r="GH112" s="13">
        <v>0</v>
      </c>
      <c r="GI112" s="13">
        <v>0</v>
      </c>
      <c r="GJ112" s="13">
        <v>0</v>
      </c>
      <c r="GK112" s="13">
        <v>0</v>
      </c>
      <c r="GL112" s="13">
        <v>0</v>
      </c>
      <c r="GM112" s="13">
        <v>0</v>
      </c>
      <c r="GN112" s="13">
        <v>0</v>
      </c>
      <c r="GO112" s="13">
        <v>0</v>
      </c>
      <c r="GP112" s="13">
        <v>0</v>
      </c>
      <c r="GQ112" s="13">
        <v>200</v>
      </c>
      <c r="GR112" s="13">
        <v>200</v>
      </c>
      <c r="GS112" s="13">
        <v>0</v>
      </c>
      <c r="GT112" s="13">
        <v>0</v>
      </c>
      <c r="GU112" s="13">
        <v>0</v>
      </c>
      <c r="GV112" s="13">
        <v>0</v>
      </c>
      <c r="GW112" s="13">
        <v>0</v>
      </c>
      <c r="GX112" s="13">
        <v>0</v>
      </c>
      <c r="GY112" s="13">
        <v>0</v>
      </c>
      <c r="GZ112" s="13">
        <v>0</v>
      </c>
      <c r="HA112" s="13">
        <v>0</v>
      </c>
      <c r="HB112" s="13">
        <v>0</v>
      </c>
      <c r="HC112" s="13">
        <v>0</v>
      </c>
      <c r="HD112" s="13">
        <v>0</v>
      </c>
      <c r="HE112" s="13">
        <f t="shared" ref="HE112:HN113" si="1768">C112+BK112+AG112+CO112+DS112+EW112+GA112</f>
        <v>0</v>
      </c>
      <c r="HF112" s="13">
        <f t="shared" si="1768"/>
        <v>0</v>
      </c>
      <c r="HG112" s="13">
        <f t="shared" si="1768"/>
        <v>0</v>
      </c>
      <c r="HH112" s="13">
        <f t="shared" si="1768"/>
        <v>0</v>
      </c>
      <c r="HI112" s="13">
        <f t="shared" si="1768"/>
        <v>70000</v>
      </c>
      <c r="HJ112" s="13">
        <f t="shared" si="1768"/>
        <v>70000</v>
      </c>
      <c r="HK112" s="13">
        <f t="shared" si="1768"/>
        <v>0</v>
      </c>
      <c r="HL112" s="13">
        <f t="shared" si="1768"/>
        <v>0</v>
      </c>
      <c r="HM112" s="13">
        <f t="shared" si="1768"/>
        <v>0</v>
      </c>
      <c r="HN112" s="13">
        <f t="shared" si="1768"/>
        <v>0</v>
      </c>
      <c r="HO112" s="13">
        <f t="shared" ref="HO112:HX113" si="1769">M112+BU112+AQ112+CY112+EC112+FG112+GK112</f>
        <v>0</v>
      </c>
      <c r="HP112" s="13">
        <f t="shared" si="1769"/>
        <v>0</v>
      </c>
      <c r="HQ112" s="13">
        <f t="shared" si="1769"/>
        <v>0</v>
      </c>
      <c r="HR112" s="13">
        <f t="shared" si="1769"/>
        <v>0</v>
      </c>
      <c r="HS112" s="13">
        <f t="shared" si="1769"/>
        <v>0</v>
      </c>
      <c r="HT112" s="13">
        <f t="shared" si="1769"/>
        <v>0</v>
      </c>
      <c r="HU112" s="13">
        <f t="shared" si="1769"/>
        <v>6170</v>
      </c>
      <c r="HV112" s="13">
        <f t="shared" si="1769"/>
        <v>6169.05</v>
      </c>
      <c r="HW112" s="13">
        <f t="shared" si="1769"/>
        <v>0</v>
      </c>
      <c r="HX112" s="13">
        <f t="shared" si="1769"/>
        <v>0</v>
      </c>
      <c r="HY112" s="13">
        <f t="shared" ref="HY112:IA113" si="1770">W112+CE112+BA112+DI112+EM112+FQ112+GU112</f>
        <v>0</v>
      </c>
      <c r="HZ112" s="13">
        <f t="shared" si="1770"/>
        <v>0</v>
      </c>
      <c r="IA112" s="13">
        <f t="shared" si="1770"/>
        <v>0</v>
      </c>
      <c r="IB112" s="13">
        <f t="shared" ref="IB112:IH113" si="1771">Z112+BD112+CH112+DL112+EP112+FT112+GX112</f>
        <v>0</v>
      </c>
      <c r="IC112" s="13">
        <f t="shared" si="1771"/>
        <v>0</v>
      </c>
      <c r="ID112" s="13">
        <f t="shared" si="1771"/>
        <v>0</v>
      </c>
      <c r="IE112" s="13">
        <f t="shared" si="1771"/>
        <v>0</v>
      </c>
      <c r="IF112" s="13">
        <f t="shared" si="1771"/>
        <v>0</v>
      </c>
      <c r="IG112" s="13">
        <f t="shared" si="1771"/>
        <v>0</v>
      </c>
      <c r="IH112" s="13">
        <f t="shared" si="1771"/>
        <v>0</v>
      </c>
      <c r="II112" s="13">
        <f>AF112+BJ112+CN112+DR112+EV112+FZ112+HD112</f>
        <v>0</v>
      </c>
      <c r="IJ112" s="54"/>
    </row>
    <row r="113" spans="1:244" x14ac:dyDescent="0.25">
      <c r="A113" s="5">
        <v>5203</v>
      </c>
      <c r="B113" s="9" t="s">
        <v>390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3">
        <v>0</v>
      </c>
      <c r="CZ113" s="13">
        <v>0</v>
      </c>
      <c r="DA113" s="13">
        <v>0</v>
      </c>
      <c r="DB113" s="13">
        <v>10000</v>
      </c>
      <c r="DC113" s="13">
        <v>10000</v>
      </c>
      <c r="DD113" s="13">
        <v>0</v>
      </c>
      <c r="DE113" s="13">
        <v>120100</v>
      </c>
      <c r="DF113" s="13">
        <v>9931.3799999999992</v>
      </c>
      <c r="DG113" s="13">
        <v>0</v>
      </c>
      <c r="DH113" s="13">
        <v>0</v>
      </c>
      <c r="DI113" s="13">
        <v>0</v>
      </c>
      <c r="DJ113" s="13">
        <v>0</v>
      </c>
      <c r="DK113" s="13">
        <v>0</v>
      </c>
      <c r="DL113" s="13">
        <v>0</v>
      </c>
      <c r="DM113" s="13">
        <v>0</v>
      </c>
      <c r="DN113" s="13">
        <v>0</v>
      </c>
      <c r="DO113" s="13">
        <v>0</v>
      </c>
      <c r="DP113" s="13">
        <v>0</v>
      </c>
      <c r="DQ113" s="13">
        <v>0</v>
      </c>
      <c r="DR113" s="13">
        <v>0</v>
      </c>
      <c r="DS113" s="13">
        <v>0</v>
      </c>
      <c r="DT113" s="13">
        <v>0</v>
      </c>
      <c r="DU113" s="13">
        <v>0</v>
      </c>
      <c r="DV113" s="13">
        <v>0</v>
      </c>
      <c r="DW113" s="13">
        <v>0</v>
      </c>
      <c r="DX113" s="13">
        <v>0</v>
      </c>
      <c r="DY113" s="13">
        <v>0</v>
      </c>
      <c r="DZ113" s="13">
        <v>0</v>
      </c>
      <c r="EA113" s="13">
        <v>0</v>
      </c>
      <c r="EB113" s="13">
        <v>0</v>
      </c>
      <c r="EC113" s="13">
        <v>0</v>
      </c>
      <c r="ED113" s="13">
        <v>0</v>
      </c>
      <c r="EE113" s="13">
        <v>0</v>
      </c>
      <c r="EF113" s="13">
        <v>0</v>
      </c>
      <c r="EG113" s="13">
        <v>0</v>
      </c>
      <c r="EH113" s="13">
        <v>0</v>
      </c>
      <c r="EI113" s="13">
        <v>0</v>
      </c>
      <c r="EJ113" s="13">
        <v>0</v>
      </c>
      <c r="EK113" s="13">
        <v>0</v>
      </c>
      <c r="EL113" s="13">
        <v>0</v>
      </c>
      <c r="EM113" s="13">
        <v>0</v>
      </c>
      <c r="EN113" s="13">
        <v>0</v>
      </c>
      <c r="EO113" s="13">
        <v>0</v>
      </c>
      <c r="EP113" s="13">
        <v>0</v>
      </c>
      <c r="EQ113" s="13">
        <v>0</v>
      </c>
      <c r="ER113" s="13">
        <v>0</v>
      </c>
      <c r="ES113" s="13">
        <v>0</v>
      </c>
      <c r="ET113" s="13">
        <v>0</v>
      </c>
      <c r="EU113" s="13">
        <v>0</v>
      </c>
      <c r="EV113" s="13">
        <v>0</v>
      </c>
      <c r="EW113" s="13">
        <v>0</v>
      </c>
      <c r="EX113" s="13">
        <v>0</v>
      </c>
      <c r="EY113" s="13">
        <v>0</v>
      </c>
      <c r="EZ113" s="13">
        <v>0</v>
      </c>
      <c r="FA113" s="13">
        <v>0</v>
      </c>
      <c r="FB113" s="13">
        <v>0</v>
      </c>
      <c r="FC113" s="13">
        <v>0</v>
      </c>
      <c r="FD113" s="13">
        <v>0</v>
      </c>
      <c r="FE113" s="13">
        <v>0</v>
      </c>
      <c r="FF113" s="13">
        <v>0</v>
      </c>
      <c r="FG113" s="13">
        <v>0</v>
      </c>
      <c r="FH113" s="13">
        <v>0</v>
      </c>
      <c r="FI113" s="13">
        <v>0</v>
      </c>
      <c r="FJ113" s="13">
        <v>0</v>
      </c>
      <c r="FK113" s="13">
        <v>0</v>
      </c>
      <c r="FL113" s="13">
        <v>0</v>
      </c>
      <c r="FM113" s="13">
        <v>0</v>
      </c>
      <c r="FN113" s="13">
        <v>0</v>
      </c>
      <c r="FO113" s="13">
        <v>0</v>
      </c>
      <c r="FP113" s="13">
        <v>0</v>
      </c>
      <c r="FQ113" s="13">
        <v>0</v>
      </c>
      <c r="FR113" s="13">
        <v>0</v>
      </c>
      <c r="FS113" s="13">
        <v>0</v>
      </c>
      <c r="FT113" s="13">
        <v>0</v>
      </c>
      <c r="FU113" s="13">
        <v>0</v>
      </c>
      <c r="FV113" s="13">
        <v>0</v>
      </c>
      <c r="FW113" s="13">
        <v>0</v>
      </c>
      <c r="FX113" s="13">
        <v>0</v>
      </c>
      <c r="FY113" s="13">
        <v>0</v>
      </c>
      <c r="FZ113" s="13">
        <v>2000000</v>
      </c>
      <c r="GA113" s="13">
        <v>0</v>
      </c>
      <c r="GB113" s="13">
        <v>0</v>
      </c>
      <c r="GC113" s="13">
        <v>0</v>
      </c>
      <c r="GD113" s="13">
        <v>0</v>
      </c>
      <c r="GE113" s="13">
        <v>0</v>
      </c>
      <c r="GF113" s="13">
        <v>0</v>
      </c>
      <c r="GG113" s="13">
        <v>0</v>
      </c>
      <c r="GH113" s="13">
        <v>0</v>
      </c>
      <c r="GI113" s="13">
        <v>0</v>
      </c>
      <c r="GJ113" s="13">
        <v>0</v>
      </c>
      <c r="GK113" s="13">
        <v>0</v>
      </c>
      <c r="GL113" s="13">
        <v>0</v>
      </c>
      <c r="GM113" s="13">
        <v>0</v>
      </c>
      <c r="GN113" s="13">
        <v>0</v>
      </c>
      <c r="GO113" s="13">
        <v>0</v>
      </c>
      <c r="GP113" s="13">
        <v>0</v>
      </c>
      <c r="GQ113" s="13">
        <v>0</v>
      </c>
      <c r="GR113" s="13">
        <v>0</v>
      </c>
      <c r="GS113" s="13">
        <v>0</v>
      </c>
      <c r="GT113" s="13">
        <v>0</v>
      </c>
      <c r="GU113" s="13">
        <v>0</v>
      </c>
      <c r="GV113" s="13">
        <v>0</v>
      </c>
      <c r="GW113" s="13">
        <v>0</v>
      </c>
      <c r="GX113" s="13">
        <v>0</v>
      </c>
      <c r="GY113" s="13">
        <v>0</v>
      </c>
      <c r="GZ113" s="13">
        <v>0</v>
      </c>
      <c r="HA113" s="13">
        <v>0</v>
      </c>
      <c r="HB113" s="13">
        <v>0</v>
      </c>
      <c r="HC113" s="13">
        <v>0</v>
      </c>
      <c r="HD113" s="13">
        <v>0</v>
      </c>
      <c r="HE113" s="13">
        <f t="shared" si="1768"/>
        <v>0</v>
      </c>
      <c r="HF113" s="13">
        <f t="shared" si="1768"/>
        <v>0</v>
      </c>
      <c r="HG113" s="13">
        <f t="shared" si="1768"/>
        <v>0</v>
      </c>
      <c r="HH113" s="13">
        <f t="shared" si="1768"/>
        <v>0</v>
      </c>
      <c r="HI113" s="13">
        <f t="shared" si="1768"/>
        <v>0</v>
      </c>
      <c r="HJ113" s="13">
        <f t="shared" si="1768"/>
        <v>0</v>
      </c>
      <c r="HK113" s="13">
        <f t="shared" si="1768"/>
        <v>0</v>
      </c>
      <c r="HL113" s="13">
        <f t="shared" si="1768"/>
        <v>0</v>
      </c>
      <c r="HM113" s="13">
        <f t="shared" si="1768"/>
        <v>0</v>
      </c>
      <c r="HN113" s="13">
        <f t="shared" si="1768"/>
        <v>0</v>
      </c>
      <c r="HO113" s="13">
        <f t="shared" si="1769"/>
        <v>0</v>
      </c>
      <c r="HP113" s="13">
        <f t="shared" si="1769"/>
        <v>0</v>
      </c>
      <c r="HQ113" s="13">
        <f t="shared" si="1769"/>
        <v>0</v>
      </c>
      <c r="HR113" s="13">
        <f t="shared" si="1769"/>
        <v>10000</v>
      </c>
      <c r="HS113" s="13">
        <f t="shared" si="1769"/>
        <v>10000</v>
      </c>
      <c r="HT113" s="13">
        <f t="shared" si="1769"/>
        <v>0</v>
      </c>
      <c r="HU113" s="13">
        <f t="shared" si="1769"/>
        <v>120100</v>
      </c>
      <c r="HV113" s="13">
        <f t="shared" si="1769"/>
        <v>9931.3799999999992</v>
      </c>
      <c r="HW113" s="13">
        <f t="shared" si="1769"/>
        <v>0</v>
      </c>
      <c r="HX113" s="13">
        <f t="shared" si="1769"/>
        <v>0</v>
      </c>
      <c r="HY113" s="13">
        <f t="shared" si="1770"/>
        <v>0</v>
      </c>
      <c r="HZ113" s="13">
        <f t="shared" si="1770"/>
        <v>0</v>
      </c>
      <c r="IA113" s="13">
        <f t="shared" si="1770"/>
        <v>0</v>
      </c>
      <c r="IB113" s="13">
        <f t="shared" si="1771"/>
        <v>0</v>
      </c>
      <c r="IC113" s="13">
        <f t="shared" si="1771"/>
        <v>0</v>
      </c>
      <c r="ID113" s="13">
        <f t="shared" si="1771"/>
        <v>0</v>
      </c>
      <c r="IE113" s="13">
        <f t="shared" si="1771"/>
        <v>0</v>
      </c>
      <c r="IF113" s="13">
        <f t="shared" si="1771"/>
        <v>0</v>
      </c>
      <c r="IG113" s="13">
        <f t="shared" si="1771"/>
        <v>0</v>
      </c>
      <c r="IH113" s="13">
        <v>4698.24</v>
      </c>
      <c r="II113" s="13">
        <f>AF113+BJ113+CN113+DR113+EV113+FZ113+HD113</f>
        <v>2000000</v>
      </c>
      <c r="IJ113" s="54"/>
    </row>
    <row r="114" spans="1:244" ht="20.100000000000001" customHeight="1" x14ac:dyDescent="0.25">
      <c r="A114" s="5">
        <v>6</v>
      </c>
      <c r="B114" s="7" t="s">
        <v>97</v>
      </c>
      <c r="C114" s="11">
        <f t="shared" ref="C114:GF114" si="1772">C115+C119</f>
        <v>350000</v>
      </c>
      <c r="D114" s="11">
        <f>D115+D119</f>
        <v>1795741.01</v>
      </c>
      <c r="E114" s="11">
        <f t="shared" si="1772"/>
        <v>1113907.52</v>
      </c>
      <c r="F114" s="11">
        <f t="shared" si="1772"/>
        <v>160960</v>
      </c>
      <c r="G114" s="11">
        <f t="shared" ref="G114" si="1773">G115+G119</f>
        <v>145960</v>
      </c>
      <c r="H114" s="11">
        <f t="shared" si="1772"/>
        <v>150295.15000000002</v>
      </c>
      <c r="I114" s="11">
        <f t="shared" si="1772"/>
        <v>152944.35</v>
      </c>
      <c r="J114" s="11">
        <f t="shared" ref="J114" si="1774">J115+J119</f>
        <v>92944.35</v>
      </c>
      <c r="K114" s="11">
        <f t="shared" si="1772"/>
        <v>104973.45</v>
      </c>
      <c r="L114" s="11">
        <f t="shared" ref="L114:M114" si="1775">L115+L119</f>
        <v>105000</v>
      </c>
      <c r="M114" s="11">
        <f t="shared" si="1775"/>
        <v>105000</v>
      </c>
      <c r="N114" s="11">
        <f>N115+N119</f>
        <v>98739.73</v>
      </c>
      <c r="O114" s="11">
        <f t="shared" ref="O114" si="1776">O115+O119</f>
        <v>80000</v>
      </c>
      <c r="P114" s="11">
        <f t="shared" ref="P114:S114" si="1777">P115+P119</f>
        <v>80000</v>
      </c>
      <c r="Q114" s="11">
        <f>Q115+Q119</f>
        <v>85204.91</v>
      </c>
      <c r="R114" s="11">
        <f t="shared" ref="R114" si="1778">R115+R119</f>
        <v>130000</v>
      </c>
      <c r="S114" s="11">
        <f t="shared" si="1777"/>
        <v>137962</v>
      </c>
      <c r="T114" s="11">
        <f>T115+T119</f>
        <v>190620</v>
      </c>
      <c r="U114" s="11">
        <f t="shared" ref="U114" si="1779">U115+U119</f>
        <v>150000</v>
      </c>
      <c r="V114" s="11">
        <f t="shared" ref="V114:Y114" si="1780">V115+V119</f>
        <v>152000</v>
      </c>
      <c r="W114" s="11">
        <f t="shared" si="1780"/>
        <v>118300.5</v>
      </c>
      <c r="X114" s="11">
        <f t="shared" ref="X114" si="1781">X115+X119</f>
        <v>95000</v>
      </c>
      <c r="Y114" s="11">
        <f t="shared" si="1780"/>
        <v>1500000</v>
      </c>
      <c r="Z114" s="11">
        <f t="shared" ref="Z114:AD114" si="1782">Z115+Z119</f>
        <v>1788623.19</v>
      </c>
      <c r="AA114" s="11">
        <f t="shared" si="1782"/>
        <v>400000</v>
      </c>
      <c r="AB114" s="11">
        <f t="shared" ref="AB114:AF114" si="1783">AB115+AB119</f>
        <v>350000</v>
      </c>
      <c r="AC114" s="11">
        <f t="shared" si="1782"/>
        <v>402080.47</v>
      </c>
      <c r="AD114" s="11">
        <f t="shared" si="1782"/>
        <v>0</v>
      </c>
      <c r="AE114" s="11">
        <f t="shared" si="1783"/>
        <v>380000</v>
      </c>
      <c r="AF114" s="11">
        <f t="shared" si="1783"/>
        <v>450000</v>
      </c>
      <c r="AG114" s="11">
        <f>AG115+AG119</f>
        <v>0</v>
      </c>
      <c r="AH114" s="11">
        <f t="shared" ref="AH114:AL114" si="1784">AH115+AH119</f>
        <v>0</v>
      </c>
      <c r="AI114" s="11">
        <f t="shared" si="1784"/>
        <v>0</v>
      </c>
      <c r="AJ114" s="11">
        <f t="shared" ref="AJ114" si="1785">AJ115+AJ119</f>
        <v>0</v>
      </c>
      <c r="AK114" s="11">
        <f t="shared" si="1784"/>
        <v>0</v>
      </c>
      <c r="AL114" s="11">
        <f t="shared" si="1784"/>
        <v>0</v>
      </c>
      <c r="AM114" s="11">
        <f>AM115+AM119</f>
        <v>0</v>
      </c>
      <c r="AN114" s="11">
        <f>AN115+AN119</f>
        <v>0</v>
      </c>
      <c r="AO114" s="11">
        <f>AO115+AO119</f>
        <v>0</v>
      </c>
      <c r="AP114" s="11">
        <f t="shared" ref="AP114" si="1786">AP115+AP119</f>
        <v>0</v>
      </c>
      <c r="AQ114" s="11">
        <f>AQ115+AQ119</f>
        <v>0</v>
      </c>
      <c r="AR114" s="11">
        <f t="shared" ref="AR114:AS114" si="1787">AR115+AR119</f>
        <v>0</v>
      </c>
      <c r="AS114" s="11">
        <f t="shared" si="1787"/>
        <v>0</v>
      </c>
      <c r="AT114" s="11">
        <f t="shared" ref="AT114:AY114" si="1788">AT115+AT119</f>
        <v>0</v>
      </c>
      <c r="AU114" s="11">
        <f t="shared" si="1788"/>
        <v>0</v>
      </c>
      <c r="AV114" s="11">
        <f t="shared" ref="AV114:AW114" si="1789">AV115+AV119</f>
        <v>0</v>
      </c>
      <c r="AW114" s="11">
        <f t="shared" si="1789"/>
        <v>0</v>
      </c>
      <c r="AX114" s="11">
        <f t="shared" si="1788"/>
        <v>0</v>
      </c>
      <c r="AY114" s="11">
        <f t="shared" si="1788"/>
        <v>0</v>
      </c>
      <c r="AZ114" s="11">
        <f>AZ115+AZ119</f>
        <v>0</v>
      </c>
      <c r="BA114" s="11">
        <f>BA115+BA119</f>
        <v>0</v>
      </c>
      <c r="BB114" s="11">
        <f t="shared" ref="BB114" si="1790">BB115+BB119</f>
        <v>0</v>
      </c>
      <c r="BC114" s="11">
        <f>BC115+BC119</f>
        <v>0</v>
      </c>
      <c r="BD114" s="11">
        <f t="shared" ref="BD114:BG114" si="1791">BD115+BD119</f>
        <v>800.23</v>
      </c>
      <c r="BE114" s="11">
        <f t="shared" ref="BE114" si="1792">BE115+BE119</f>
        <v>0</v>
      </c>
      <c r="BF114" s="11">
        <f t="shared" si="1791"/>
        <v>0</v>
      </c>
      <c r="BG114" s="11">
        <f t="shared" si="1791"/>
        <v>0</v>
      </c>
      <c r="BH114" s="11">
        <f t="shared" ref="BH114:BJ114" si="1793">BH115+BH119</f>
        <v>0</v>
      </c>
      <c r="BI114" s="11">
        <f t="shared" si="1793"/>
        <v>0</v>
      </c>
      <c r="BJ114" s="11">
        <f t="shared" si="1793"/>
        <v>0</v>
      </c>
      <c r="BK114" s="11">
        <f>BK115+BK119</f>
        <v>0</v>
      </c>
      <c r="BL114" s="11">
        <f>BL115+BL119</f>
        <v>0</v>
      </c>
      <c r="BM114" s="11">
        <f>BM115+BM119</f>
        <v>0</v>
      </c>
      <c r="BN114" s="11">
        <f t="shared" ref="BN114" si="1794">BN115+BN119</f>
        <v>0</v>
      </c>
      <c r="BO114" s="11">
        <f>BO115+BO119</f>
        <v>0</v>
      </c>
      <c r="BP114" s="11">
        <f>BP115+BP119</f>
        <v>0</v>
      </c>
      <c r="BQ114" s="11">
        <f>BQ115+BQ119</f>
        <v>0</v>
      </c>
      <c r="BR114" s="11">
        <f>BR115+BR119</f>
        <v>0</v>
      </c>
      <c r="BS114" s="11">
        <f>BS115+BS119</f>
        <v>0</v>
      </c>
      <c r="BT114" s="11">
        <f t="shared" ref="BT114" si="1795">BT115+BT119</f>
        <v>0</v>
      </c>
      <c r="BU114" s="11">
        <f>BU115+BU119</f>
        <v>0</v>
      </c>
      <c r="BV114" s="11">
        <f t="shared" ref="BV114:BW114" si="1796">BV115+BV119</f>
        <v>0</v>
      </c>
      <c r="BW114" s="11">
        <f t="shared" si="1796"/>
        <v>0</v>
      </c>
      <c r="BX114" s="11">
        <f t="shared" ref="BX114:CC114" si="1797">BX115+BX119</f>
        <v>0</v>
      </c>
      <c r="BY114" s="11">
        <f>BY115+BY119</f>
        <v>0</v>
      </c>
      <c r="BZ114" s="11">
        <f t="shared" ref="BZ114" si="1798">BZ115+BZ119</f>
        <v>0</v>
      </c>
      <c r="CA114" s="11">
        <f>CA115+CA119</f>
        <v>0</v>
      </c>
      <c r="CB114" s="11">
        <f t="shared" si="1797"/>
        <v>0</v>
      </c>
      <c r="CC114" s="11">
        <f t="shared" si="1797"/>
        <v>0</v>
      </c>
      <c r="CD114" s="11">
        <f>CD115+CD119</f>
        <v>0</v>
      </c>
      <c r="CE114" s="11">
        <f>CE115+CE119</f>
        <v>0</v>
      </c>
      <c r="CF114" s="11">
        <f t="shared" ref="CF114" si="1799">CF115+CF119</f>
        <v>0</v>
      </c>
      <c r="CG114" s="11">
        <f>CG115+CG119</f>
        <v>0</v>
      </c>
      <c r="CH114" s="11">
        <f t="shared" ref="CH114:CL114" si="1800">CH115+CH119</f>
        <v>304.85000000000002</v>
      </c>
      <c r="CI114" s="11">
        <f t="shared" ref="CI114" si="1801">CI115+CI119</f>
        <v>0</v>
      </c>
      <c r="CJ114" s="11">
        <f t="shared" si="1800"/>
        <v>0</v>
      </c>
      <c r="CK114" s="11">
        <f t="shared" si="1800"/>
        <v>0</v>
      </c>
      <c r="CL114" s="11">
        <f t="shared" si="1800"/>
        <v>0</v>
      </c>
      <c r="CM114" s="11">
        <f t="shared" ref="CM114:CO114" si="1802">CM115+CM119</f>
        <v>0</v>
      </c>
      <c r="CN114" s="11">
        <f t="shared" si="1802"/>
        <v>0</v>
      </c>
      <c r="CO114" s="11">
        <f t="shared" si="1802"/>
        <v>0</v>
      </c>
      <c r="CP114" s="11">
        <f t="shared" ref="CP114:CT114" si="1803">CP115+CP119</f>
        <v>84836.11</v>
      </c>
      <c r="CQ114" s="11">
        <f t="shared" si="1803"/>
        <v>150226.75</v>
      </c>
      <c r="CR114" s="11">
        <f t="shared" ref="CR114" si="1804">CR115+CR119</f>
        <v>0</v>
      </c>
      <c r="CS114" s="11">
        <f t="shared" si="1803"/>
        <v>0</v>
      </c>
      <c r="CT114" s="11">
        <f t="shared" si="1803"/>
        <v>0</v>
      </c>
      <c r="CU114" s="11">
        <f>CU115+CU119</f>
        <v>0</v>
      </c>
      <c r="CV114" s="11">
        <f>CV115+CV119</f>
        <v>0</v>
      </c>
      <c r="CW114" s="11">
        <f t="shared" ref="CW114:DW114" si="1805">CW115+CW119</f>
        <v>0</v>
      </c>
      <c r="CX114" s="11">
        <f t="shared" ref="CX114" si="1806">CX115+CX119</f>
        <v>0</v>
      </c>
      <c r="CY114" s="11">
        <f t="shared" si="1805"/>
        <v>0</v>
      </c>
      <c r="CZ114" s="11">
        <f t="shared" ref="CZ114:DA114" si="1807">CZ115+CZ119</f>
        <v>0</v>
      </c>
      <c r="DA114" s="11">
        <f t="shared" si="1807"/>
        <v>0</v>
      </c>
      <c r="DB114" s="11">
        <f t="shared" ref="DB114:DG114" si="1808">DB115+DB119</f>
        <v>0</v>
      </c>
      <c r="DC114" s="11">
        <f t="shared" si="1805"/>
        <v>0</v>
      </c>
      <c r="DD114" s="11">
        <f t="shared" ref="DD114" si="1809">DD115+DD119</f>
        <v>0</v>
      </c>
      <c r="DE114" s="11">
        <f t="shared" si="1805"/>
        <v>0</v>
      </c>
      <c r="DF114" s="11">
        <f t="shared" si="1808"/>
        <v>17740.53</v>
      </c>
      <c r="DG114" s="11">
        <f t="shared" si="1808"/>
        <v>0</v>
      </c>
      <c r="DH114" s="11">
        <f t="shared" ref="DH114:DP114" si="1810">DH115+DH119</f>
        <v>0</v>
      </c>
      <c r="DI114" s="11">
        <f t="shared" si="1810"/>
        <v>0</v>
      </c>
      <c r="DJ114" s="11">
        <f t="shared" ref="DJ114" si="1811">DJ115+DJ119</f>
        <v>0</v>
      </c>
      <c r="DK114" s="11">
        <f t="shared" si="1810"/>
        <v>1800000</v>
      </c>
      <c r="DL114" s="11">
        <f t="shared" si="1810"/>
        <v>2234315.6800000002</v>
      </c>
      <c r="DM114" s="11">
        <f t="shared" ref="DM114" si="1812">DM115+DM119</f>
        <v>200000</v>
      </c>
      <c r="DN114" s="11">
        <f t="shared" si="1810"/>
        <v>400000</v>
      </c>
      <c r="DO114" s="11">
        <f t="shared" si="1810"/>
        <v>385367.71</v>
      </c>
      <c r="DP114" s="11">
        <f t="shared" si="1810"/>
        <v>0</v>
      </c>
      <c r="DQ114" s="11">
        <f t="shared" ref="DQ114:DS114" si="1813">DQ115+DQ119</f>
        <v>345000</v>
      </c>
      <c r="DR114" s="11">
        <f t="shared" si="1813"/>
        <v>150000</v>
      </c>
      <c r="DS114" s="11">
        <f t="shared" si="1813"/>
        <v>0</v>
      </c>
      <c r="DT114" s="11">
        <f t="shared" si="1805"/>
        <v>0</v>
      </c>
      <c r="DU114" s="11">
        <f t="shared" si="1805"/>
        <v>0</v>
      </c>
      <c r="DV114" s="11">
        <f t="shared" ref="DV114" si="1814">DV115+DV119</f>
        <v>0</v>
      </c>
      <c r="DW114" s="11">
        <f t="shared" si="1805"/>
        <v>0</v>
      </c>
      <c r="DX114" s="11">
        <f t="shared" si="1772"/>
        <v>0</v>
      </c>
      <c r="DY114" s="11">
        <f>DY115+DY119</f>
        <v>0</v>
      </c>
      <c r="DZ114" s="11">
        <f>DZ115+DZ119</f>
        <v>0</v>
      </c>
      <c r="EA114" s="11">
        <f t="shared" ref="EA114:FA114" si="1815">EA115+EA119</f>
        <v>0</v>
      </c>
      <c r="EB114" s="11">
        <f t="shared" ref="EB114:EC114" si="1816">EB115+EB119</f>
        <v>0</v>
      </c>
      <c r="EC114" s="11">
        <f t="shared" si="1816"/>
        <v>0</v>
      </c>
      <c r="ED114" s="11">
        <f>ED115+ED119</f>
        <v>0</v>
      </c>
      <c r="EE114" s="11">
        <f>EE115+EE119</f>
        <v>0</v>
      </c>
      <c r="EF114" s="11">
        <f>EF115+EF119</f>
        <v>0</v>
      </c>
      <c r="EG114" s="11">
        <f t="shared" ref="EG114:EI114" si="1817">EG115+EG119</f>
        <v>0</v>
      </c>
      <c r="EH114" s="11">
        <f t="shared" ref="EH114" si="1818">EH115+EH119</f>
        <v>0</v>
      </c>
      <c r="EI114" s="11">
        <f t="shared" si="1817"/>
        <v>0</v>
      </c>
      <c r="EJ114" s="11">
        <f t="shared" ref="EJ114:EK114" si="1819">EJ115+EJ119</f>
        <v>0</v>
      </c>
      <c r="EK114" s="11">
        <f t="shared" si="1819"/>
        <v>0</v>
      </c>
      <c r="EL114" s="11">
        <f t="shared" ref="EL114:ET114" si="1820">EL115+EL119</f>
        <v>0</v>
      </c>
      <c r="EM114" s="11">
        <f t="shared" si="1820"/>
        <v>0</v>
      </c>
      <c r="EN114" s="11">
        <f t="shared" ref="EN114" si="1821">EN115+EN119</f>
        <v>0</v>
      </c>
      <c r="EO114" s="11">
        <f t="shared" si="1820"/>
        <v>0</v>
      </c>
      <c r="EP114" s="11">
        <f t="shared" si="1820"/>
        <v>190.53</v>
      </c>
      <c r="EQ114" s="11">
        <f t="shared" ref="EQ114" si="1822">EQ115+EQ119</f>
        <v>0</v>
      </c>
      <c r="ER114" s="11">
        <f t="shared" si="1820"/>
        <v>0</v>
      </c>
      <c r="ES114" s="11">
        <f t="shared" si="1820"/>
        <v>0</v>
      </c>
      <c r="ET114" s="11">
        <f t="shared" si="1820"/>
        <v>0</v>
      </c>
      <c r="EU114" s="11">
        <f t="shared" ref="EU114:EW114" si="1823">EU115+EU119</f>
        <v>0</v>
      </c>
      <c r="EV114" s="11">
        <f t="shared" si="1823"/>
        <v>0</v>
      </c>
      <c r="EW114" s="11">
        <f t="shared" si="1823"/>
        <v>0</v>
      </c>
      <c r="EX114" s="11">
        <f t="shared" si="1815"/>
        <v>0</v>
      </c>
      <c r="EY114" s="11">
        <f t="shared" si="1815"/>
        <v>0</v>
      </c>
      <c r="EZ114" s="11">
        <f t="shared" ref="EZ114" si="1824">EZ115+EZ119</f>
        <v>0</v>
      </c>
      <c r="FA114" s="11">
        <f t="shared" si="1815"/>
        <v>0</v>
      </c>
      <c r="FB114" s="11">
        <f t="shared" si="1772"/>
        <v>0</v>
      </c>
      <c r="FC114" s="11">
        <f>FC115+FC119</f>
        <v>0</v>
      </c>
      <c r="FD114" s="11">
        <f>FD115+FD119</f>
        <v>0</v>
      </c>
      <c r="FE114" s="11">
        <f t="shared" ref="FE114:GE114" si="1825">FE115+FE119</f>
        <v>0</v>
      </c>
      <c r="FF114" s="11">
        <f t="shared" ref="FF114" si="1826">FF115+FF119</f>
        <v>0</v>
      </c>
      <c r="FG114" s="11">
        <f t="shared" si="1825"/>
        <v>0</v>
      </c>
      <c r="FH114" s="11">
        <f t="shared" ref="FH114:FI114" si="1827">FH115+FH119</f>
        <v>0</v>
      </c>
      <c r="FI114" s="11">
        <f t="shared" si="1827"/>
        <v>0</v>
      </c>
      <c r="FJ114" s="11">
        <f t="shared" ref="FJ114:FO114" si="1828">FJ115+FJ119</f>
        <v>0</v>
      </c>
      <c r="FK114" s="11">
        <f t="shared" si="1825"/>
        <v>0</v>
      </c>
      <c r="FL114" s="11">
        <f t="shared" ref="FL114" si="1829">FL115+FL119</f>
        <v>0</v>
      </c>
      <c r="FM114" s="11">
        <f t="shared" si="1825"/>
        <v>0</v>
      </c>
      <c r="FN114" s="11">
        <f t="shared" si="1828"/>
        <v>0</v>
      </c>
      <c r="FO114" s="11">
        <f t="shared" si="1828"/>
        <v>0</v>
      </c>
      <c r="FP114" s="11">
        <f t="shared" ref="FP114:FX114" si="1830">FP115+FP119</f>
        <v>0</v>
      </c>
      <c r="FQ114" s="11">
        <f t="shared" si="1830"/>
        <v>0</v>
      </c>
      <c r="FR114" s="11">
        <f t="shared" ref="FR114" si="1831">FR115+FR119</f>
        <v>0</v>
      </c>
      <c r="FS114" s="11">
        <f t="shared" si="1830"/>
        <v>0</v>
      </c>
      <c r="FT114" s="11">
        <f t="shared" si="1830"/>
        <v>362.01</v>
      </c>
      <c r="FU114" s="11">
        <f t="shared" ref="FU114" si="1832">FU115+FU119</f>
        <v>0</v>
      </c>
      <c r="FV114" s="11">
        <f t="shared" si="1830"/>
        <v>0</v>
      </c>
      <c r="FW114" s="11">
        <f t="shared" si="1830"/>
        <v>0</v>
      </c>
      <c r="FX114" s="11">
        <f t="shared" si="1830"/>
        <v>0</v>
      </c>
      <c r="FY114" s="11">
        <f t="shared" ref="FY114:GA114" si="1833">FY115+FY119</f>
        <v>0</v>
      </c>
      <c r="FZ114" s="11">
        <f t="shared" si="1833"/>
        <v>0</v>
      </c>
      <c r="GA114" s="11">
        <f t="shared" si="1833"/>
        <v>0</v>
      </c>
      <c r="GB114" s="11">
        <f t="shared" si="1825"/>
        <v>5998.21</v>
      </c>
      <c r="GC114" s="11">
        <f t="shared" si="1825"/>
        <v>5998.21</v>
      </c>
      <c r="GD114" s="11">
        <f t="shared" ref="GD114" si="1834">GD115+GD119</f>
        <v>0</v>
      </c>
      <c r="GE114" s="11">
        <f t="shared" si="1825"/>
        <v>0</v>
      </c>
      <c r="GF114" s="11">
        <f t="shared" si="1772"/>
        <v>0</v>
      </c>
      <c r="GG114" s="11">
        <f>GG115+GG119</f>
        <v>0</v>
      </c>
      <c r="GH114" s="11">
        <f>GH115+GH119</f>
        <v>0</v>
      </c>
      <c r="GI114" s="11">
        <f t="shared" ref="GI114:GQ114" si="1835">GI115+GI119</f>
        <v>0</v>
      </c>
      <c r="GJ114" s="11">
        <f t="shared" ref="GJ114" si="1836">GJ115+GJ119</f>
        <v>0</v>
      </c>
      <c r="GK114" s="11">
        <f t="shared" si="1835"/>
        <v>0</v>
      </c>
      <c r="GL114" s="11">
        <f t="shared" ref="GL114:GM114" si="1837">GL115+GL119</f>
        <v>0</v>
      </c>
      <c r="GM114" s="11">
        <f t="shared" si="1837"/>
        <v>0</v>
      </c>
      <c r="GN114" s="11">
        <f t="shared" ref="GN114:GS114" si="1838">GN115+GN119</f>
        <v>0</v>
      </c>
      <c r="GO114" s="11">
        <f t="shared" si="1835"/>
        <v>0</v>
      </c>
      <c r="GP114" s="11">
        <f t="shared" ref="GP114" si="1839">GP115+GP119</f>
        <v>0</v>
      </c>
      <c r="GQ114" s="11">
        <f t="shared" si="1835"/>
        <v>0</v>
      </c>
      <c r="GR114" s="11">
        <f t="shared" si="1838"/>
        <v>0</v>
      </c>
      <c r="GS114" s="11">
        <f t="shared" si="1838"/>
        <v>0</v>
      </c>
      <c r="GT114" s="11">
        <f t="shared" ref="GT114:HM114" si="1840">GT115+GT119</f>
        <v>0</v>
      </c>
      <c r="GU114" s="11">
        <f t="shared" si="1840"/>
        <v>0</v>
      </c>
      <c r="GV114" s="11">
        <f t="shared" ref="GV114" si="1841">GV115+GV119</f>
        <v>0</v>
      </c>
      <c r="GW114" s="11">
        <f t="shared" si="1840"/>
        <v>0</v>
      </c>
      <c r="GX114" s="11">
        <f t="shared" si="1840"/>
        <v>49973.08</v>
      </c>
      <c r="GY114" s="11">
        <f t="shared" ref="GY114" si="1842">GY115+GY119</f>
        <v>20000</v>
      </c>
      <c r="GZ114" s="11">
        <f t="shared" si="1840"/>
        <v>40000</v>
      </c>
      <c r="HA114" s="11">
        <f t="shared" si="1840"/>
        <v>17229.79</v>
      </c>
      <c r="HB114" s="11">
        <f t="shared" ref="HB114:HD114" si="1843">HB115+HB119</f>
        <v>10000</v>
      </c>
      <c r="HC114" s="11">
        <f t="shared" si="1843"/>
        <v>10000</v>
      </c>
      <c r="HD114" s="11">
        <f t="shared" si="1843"/>
        <v>0</v>
      </c>
      <c r="HE114" s="11">
        <f t="shared" si="1840"/>
        <v>350000</v>
      </c>
      <c r="HF114" s="11">
        <f t="shared" ref="HF114" si="1844">HF115+HF119</f>
        <v>1886575.33</v>
      </c>
      <c r="HG114" s="11">
        <f t="shared" si="1840"/>
        <v>1270132.48</v>
      </c>
      <c r="HH114" s="11">
        <f t="shared" si="1840"/>
        <v>160960</v>
      </c>
      <c r="HI114" s="11">
        <f t="shared" ref="HI114" si="1845">HI115+HI119</f>
        <v>145960</v>
      </c>
      <c r="HJ114" s="11">
        <f t="shared" si="1840"/>
        <v>150295.15000000002</v>
      </c>
      <c r="HK114" s="11">
        <f t="shared" si="1840"/>
        <v>152944.35</v>
      </c>
      <c r="HL114" s="11">
        <f t="shared" ref="HL114" si="1846">HL115+HL119</f>
        <v>92944.35</v>
      </c>
      <c r="HM114" s="11">
        <f t="shared" si="1840"/>
        <v>104973.45</v>
      </c>
      <c r="HN114" s="11">
        <f t="shared" ref="HN114:HO114" si="1847">HN115+HN119</f>
        <v>105000</v>
      </c>
      <c r="HO114" s="11">
        <f t="shared" si="1847"/>
        <v>105000</v>
      </c>
      <c r="HP114" s="11">
        <f t="shared" ref="HP114:HX114" si="1848">HP115+HP119</f>
        <v>98739.73</v>
      </c>
      <c r="HQ114" s="11">
        <f t="shared" si="1848"/>
        <v>80000</v>
      </c>
      <c r="HR114" s="11">
        <f t="shared" ref="HR114" si="1849">HR115+HR119</f>
        <v>80000</v>
      </c>
      <c r="HS114" s="11">
        <f t="shared" si="1848"/>
        <v>85204.91</v>
      </c>
      <c r="HT114" s="11">
        <f t="shared" ref="HT114:HW114" si="1850">HT115+HT119</f>
        <v>130000</v>
      </c>
      <c r="HU114" s="11">
        <f t="shared" ref="HU114" si="1851">HU115+HU119</f>
        <v>137962</v>
      </c>
      <c r="HV114" s="11">
        <f t="shared" si="1850"/>
        <v>208360.53</v>
      </c>
      <c r="HW114" s="11">
        <f t="shared" si="1850"/>
        <v>150000</v>
      </c>
      <c r="HX114" s="11">
        <f t="shared" si="1848"/>
        <v>152000</v>
      </c>
      <c r="HY114" s="11">
        <f t="shared" ref="HY114:IA114" si="1852">HY115+HY119</f>
        <v>118300.5</v>
      </c>
      <c r="HZ114" s="11">
        <f t="shared" ref="HZ114" si="1853">HZ115+HZ119</f>
        <v>95000</v>
      </c>
      <c r="IA114" s="11">
        <f t="shared" si="1852"/>
        <v>3300000</v>
      </c>
      <c r="IB114" s="11">
        <f t="shared" ref="IB114:ID114" si="1854">IB115+IB119</f>
        <v>4074569.57</v>
      </c>
      <c r="IC114" s="11">
        <f t="shared" ref="IC114" si="1855">IC115+IC119</f>
        <v>620000</v>
      </c>
      <c r="ID114" s="11">
        <f t="shared" si="1854"/>
        <v>790000</v>
      </c>
      <c r="IE114" s="11">
        <f t="shared" ref="IE114:IG114" si="1856">IE115+IE119</f>
        <v>804677.97</v>
      </c>
      <c r="IF114" s="11">
        <f t="shared" ref="IF114:II114" si="1857">IF115+IF119</f>
        <v>10000</v>
      </c>
      <c r="IG114" s="11">
        <f t="shared" si="1856"/>
        <v>735000</v>
      </c>
      <c r="IH114" s="11">
        <f t="shared" ref="IH114" si="1858">IH115+IH119</f>
        <v>472810.88</v>
      </c>
      <c r="II114" s="11">
        <f t="shared" si="1857"/>
        <v>600000</v>
      </c>
      <c r="IJ114" s="54"/>
    </row>
    <row r="115" spans="1:244" ht="30" customHeight="1" x14ac:dyDescent="0.25">
      <c r="A115" s="5">
        <v>61</v>
      </c>
      <c r="B115" s="8" t="s">
        <v>98</v>
      </c>
      <c r="C115" s="12">
        <f>SUM(C116:C118)</f>
        <v>100000</v>
      </c>
      <c r="D115" s="12">
        <f t="shared" ref="D115:BJ115" si="1859">SUM(D116:D118)</f>
        <v>110741.01</v>
      </c>
      <c r="E115" s="12">
        <f t="shared" si="1859"/>
        <v>110741.01</v>
      </c>
      <c r="F115" s="12">
        <f t="shared" si="1859"/>
        <v>80960</v>
      </c>
      <c r="G115" s="12">
        <f t="shared" si="1859"/>
        <v>50960</v>
      </c>
      <c r="H115" s="12">
        <f t="shared" si="1859"/>
        <v>50875.19</v>
      </c>
      <c r="I115" s="12">
        <f t="shared" si="1859"/>
        <v>60000</v>
      </c>
      <c r="J115" s="12">
        <f t="shared" si="1859"/>
        <v>0</v>
      </c>
      <c r="K115" s="12">
        <f t="shared" si="1859"/>
        <v>0</v>
      </c>
      <c r="L115" s="12">
        <f t="shared" si="1859"/>
        <v>0</v>
      </c>
      <c r="M115" s="12">
        <f t="shared" si="1859"/>
        <v>0</v>
      </c>
      <c r="N115" s="12">
        <f t="shared" si="1859"/>
        <v>0</v>
      </c>
      <c r="O115" s="12">
        <f t="shared" si="1859"/>
        <v>0</v>
      </c>
      <c r="P115" s="12">
        <f t="shared" si="1859"/>
        <v>0</v>
      </c>
      <c r="Q115" s="12">
        <f t="shared" si="1859"/>
        <v>0</v>
      </c>
      <c r="R115" s="12">
        <f t="shared" si="1859"/>
        <v>0</v>
      </c>
      <c r="S115" s="12">
        <f t="shared" si="1859"/>
        <v>0</v>
      </c>
      <c r="T115" s="12">
        <f t="shared" si="1859"/>
        <v>0</v>
      </c>
      <c r="U115" s="12">
        <f t="shared" si="1859"/>
        <v>50000</v>
      </c>
      <c r="V115" s="12">
        <f t="shared" si="1859"/>
        <v>52000</v>
      </c>
      <c r="W115" s="12">
        <f t="shared" si="1859"/>
        <v>2000</v>
      </c>
      <c r="X115" s="12">
        <f t="shared" si="1859"/>
        <v>50000</v>
      </c>
      <c r="Y115" s="12">
        <f t="shared" si="1859"/>
        <v>50000</v>
      </c>
      <c r="Z115" s="12">
        <f t="shared" si="1859"/>
        <v>4608.67</v>
      </c>
      <c r="AA115" s="12">
        <f t="shared" si="1859"/>
        <v>0</v>
      </c>
      <c r="AB115" s="12">
        <f t="shared" si="1859"/>
        <v>0</v>
      </c>
      <c r="AC115" s="12">
        <f t="shared" si="1859"/>
        <v>0</v>
      </c>
      <c r="AD115" s="12">
        <f t="shared" ref="AD115:AF115" si="1860">SUM(AD116:AD118)</f>
        <v>0</v>
      </c>
      <c r="AE115" s="12">
        <f t="shared" si="1859"/>
        <v>0</v>
      </c>
      <c r="AF115" s="12">
        <f t="shared" si="1860"/>
        <v>0</v>
      </c>
      <c r="AG115" s="12">
        <f t="shared" ref="AG115:BC115" si="1861">SUM(AG116:AG118)</f>
        <v>0</v>
      </c>
      <c r="AH115" s="12">
        <f t="shared" si="1861"/>
        <v>0</v>
      </c>
      <c r="AI115" s="12">
        <f t="shared" si="1861"/>
        <v>0</v>
      </c>
      <c r="AJ115" s="12">
        <f t="shared" si="1861"/>
        <v>0</v>
      </c>
      <c r="AK115" s="12">
        <f t="shared" si="1861"/>
        <v>0</v>
      </c>
      <c r="AL115" s="12">
        <f t="shared" si="1861"/>
        <v>0</v>
      </c>
      <c r="AM115" s="12">
        <f t="shared" si="1861"/>
        <v>0</v>
      </c>
      <c r="AN115" s="12">
        <f t="shared" si="1861"/>
        <v>0</v>
      </c>
      <c r="AO115" s="12">
        <f t="shared" si="1861"/>
        <v>0</v>
      </c>
      <c r="AP115" s="12">
        <f t="shared" si="1861"/>
        <v>0</v>
      </c>
      <c r="AQ115" s="12">
        <f t="shared" si="1861"/>
        <v>0</v>
      </c>
      <c r="AR115" s="12">
        <f t="shared" si="1861"/>
        <v>0</v>
      </c>
      <c r="AS115" s="12">
        <f t="shared" si="1861"/>
        <v>0</v>
      </c>
      <c r="AT115" s="12">
        <f t="shared" si="1861"/>
        <v>0</v>
      </c>
      <c r="AU115" s="12">
        <f t="shared" si="1861"/>
        <v>0</v>
      </c>
      <c r="AV115" s="12">
        <f t="shared" si="1861"/>
        <v>0</v>
      </c>
      <c r="AW115" s="12">
        <f t="shared" si="1861"/>
        <v>0</v>
      </c>
      <c r="AX115" s="12">
        <f t="shared" si="1861"/>
        <v>0</v>
      </c>
      <c r="AY115" s="12">
        <f t="shared" si="1861"/>
        <v>0</v>
      </c>
      <c r="AZ115" s="12">
        <f t="shared" si="1861"/>
        <v>0</v>
      </c>
      <c r="BA115" s="12">
        <f t="shared" si="1861"/>
        <v>0</v>
      </c>
      <c r="BB115" s="12">
        <f t="shared" si="1861"/>
        <v>0</v>
      </c>
      <c r="BC115" s="12">
        <f t="shared" si="1861"/>
        <v>0</v>
      </c>
      <c r="BD115" s="12">
        <f t="shared" si="1859"/>
        <v>0</v>
      </c>
      <c r="BE115" s="12">
        <f t="shared" si="1859"/>
        <v>0</v>
      </c>
      <c r="BF115" s="12">
        <f t="shared" si="1859"/>
        <v>0</v>
      </c>
      <c r="BG115" s="12">
        <f t="shared" si="1859"/>
        <v>0</v>
      </c>
      <c r="BH115" s="12">
        <f t="shared" ref="BH115" si="1862">SUM(BH116:BH118)</f>
        <v>0</v>
      </c>
      <c r="BI115" s="12">
        <f t="shared" si="1859"/>
        <v>0</v>
      </c>
      <c r="BJ115" s="12">
        <f t="shared" si="1859"/>
        <v>0</v>
      </c>
      <c r="BK115" s="12">
        <f t="shared" ref="BK115:CG115" si="1863">SUM(BK116:BK118)</f>
        <v>0</v>
      </c>
      <c r="BL115" s="12">
        <f t="shared" si="1863"/>
        <v>0</v>
      </c>
      <c r="BM115" s="12">
        <f t="shared" si="1863"/>
        <v>0</v>
      </c>
      <c r="BN115" s="12">
        <f t="shared" si="1863"/>
        <v>0</v>
      </c>
      <c r="BO115" s="12">
        <f t="shared" si="1863"/>
        <v>0</v>
      </c>
      <c r="BP115" s="12">
        <f t="shared" si="1863"/>
        <v>0</v>
      </c>
      <c r="BQ115" s="12">
        <f t="shared" si="1863"/>
        <v>0</v>
      </c>
      <c r="BR115" s="12">
        <f t="shared" si="1863"/>
        <v>0</v>
      </c>
      <c r="BS115" s="12">
        <f t="shared" si="1863"/>
        <v>0</v>
      </c>
      <c r="BT115" s="12">
        <f t="shared" si="1863"/>
        <v>0</v>
      </c>
      <c r="BU115" s="12">
        <f t="shared" si="1863"/>
        <v>0</v>
      </c>
      <c r="BV115" s="12">
        <f t="shared" si="1863"/>
        <v>0</v>
      </c>
      <c r="BW115" s="12">
        <f t="shared" si="1863"/>
        <v>0</v>
      </c>
      <c r="BX115" s="12">
        <f t="shared" si="1863"/>
        <v>0</v>
      </c>
      <c r="BY115" s="12">
        <f t="shared" si="1863"/>
        <v>0</v>
      </c>
      <c r="BZ115" s="12">
        <f t="shared" si="1863"/>
        <v>0</v>
      </c>
      <c r="CA115" s="12">
        <f t="shared" si="1863"/>
        <v>0</v>
      </c>
      <c r="CB115" s="12">
        <f t="shared" si="1863"/>
        <v>0</v>
      </c>
      <c r="CC115" s="12">
        <f t="shared" si="1863"/>
        <v>0</v>
      </c>
      <c r="CD115" s="12">
        <f t="shared" si="1863"/>
        <v>0</v>
      </c>
      <c r="CE115" s="12">
        <f t="shared" si="1863"/>
        <v>0</v>
      </c>
      <c r="CF115" s="12">
        <f t="shared" si="1863"/>
        <v>0</v>
      </c>
      <c r="CG115" s="12">
        <f t="shared" si="1863"/>
        <v>0</v>
      </c>
      <c r="CH115" s="12">
        <f t="shared" ref="CH115:EI115" si="1864">SUM(CH116:CH118)</f>
        <v>0</v>
      </c>
      <c r="CI115" s="12">
        <f t="shared" si="1864"/>
        <v>0</v>
      </c>
      <c r="CJ115" s="12">
        <f t="shared" si="1864"/>
        <v>0</v>
      </c>
      <c r="CK115" s="12">
        <f t="shared" si="1864"/>
        <v>0</v>
      </c>
      <c r="CL115" s="12">
        <f t="shared" ref="CL115" si="1865">SUM(CL116:CL118)</f>
        <v>0</v>
      </c>
      <c r="CM115" s="12">
        <f t="shared" si="1864"/>
        <v>0</v>
      </c>
      <c r="CN115" s="12">
        <f t="shared" si="1864"/>
        <v>0</v>
      </c>
      <c r="CO115" s="12">
        <f t="shared" si="1864"/>
        <v>0</v>
      </c>
      <c r="CP115" s="12">
        <f t="shared" si="1864"/>
        <v>0</v>
      </c>
      <c r="CQ115" s="12">
        <f t="shared" si="1864"/>
        <v>0</v>
      </c>
      <c r="CR115" s="12">
        <f t="shared" si="1864"/>
        <v>0</v>
      </c>
      <c r="CS115" s="12">
        <f t="shared" si="1864"/>
        <v>0</v>
      </c>
      <c r="CT115" s="12">
        <f t="shared" si="1864"/>
        <v>0</v>
      </c>
      <c r="CU115" s="12">
        <f t="shared" si="1864"/>
        <v>0</v>
      </c>
      <c r="CV115" s="12">
        <f t="shared" si="1864"/>
        <v>0</v>
      </c>
      <c r="CW115" s="12">
        <f t="shared" si="1864"/>
        <v>0</v>
      </c>
      <c r="CX115" s="12">
        <f t="shared" si="1864"/>
        <v>0</v>
      </c>
      <c r="CY115" s="12">
        <f t="shared" si="1864"/>
        <v>0</v>
      </c>
      <c r="CZ115" s="12">
        <f t="shared" si="1864"/>
        <v>0</v>
      </c>
      <c r="DA115" s="12">
        <f t="shared" si="1864"/>
        <v>0</v>
      </c>
      <c r="DB115" s="12">
        <f t="shared" si="1864"/>
        <v>0</v>
      </c>
      <c r="DC115" s="12">
        <f t="shared" si="1864"/>
        <v>0</v>
      </c>
      <c r="DD115" s="12">
        <f t="shared" si="1864"/>
        <v>0</v>
      </c>
      <c r="DE115" s="12">
        <f t="shared" si="1864"/>
        <v>0</v>
      </c>
      <c r="DF115" s="12">
        <f t="shared" si="1864"/>
        <v>0</v>
      </c>
      <c r="DG115" s="12">
        <f t="shared" si="1864"/>
        <v>0</v>
      </c>
      <c r="DH115" s="12">
        <f t="shared" si="1864"/>
        <v>0</v>
      </c>
      <c r="DI115" s="12">
        <f t="shared" si="1864"/>
        <v>0</v>
      </c>
      <c r="DJ115" s="12">
        <f t="shared" si="1864"/>
        <v>0</v>
      </c>
      <c r="DK115" s="12">
        <f t="shared" si="1864"/>
        <v>0</v>
      </c>
      <c r="DL115" s="12">
        <f t="shared" si="1864"/>
        <v>0</v>
      </c>
      <c r="DM115" s="12">
        <f t="shared" si="1864"/>
        <v>0</v>
      </c>
      <c r="DN115" s="12">
        <f t="shared" si="1864"/>
        <v>0</v>
      </c>
      <c r="DO115" s="12">
        <f t="shared" si="1864"/>
        <v>0</v>
      </c>
      <c r="DP115" s="12">
        <f t="shared" ref="DP115" si="1866">SUM(DP116:DP118)</f>
        <v>0</v>
      </c>
      <c r="DQ115" s="12">
        <f t="shared" si="1864"/>
        <v>0</v>
      </c>
      <c r="DR115" s="12">
        <f t="shared" ref="DR115" si="1867">SUM(DR116:DR118)</f>
        <v>0</v>
      </c>
      <c r="DS115" s="12">
        <f t="shared" si="1864"/>
        <v>0</v>
      </c>
      <c r="DT115" s="12">
        <f t="shared" si="1864"/>
        <v>0</v>
      </c>
      <c r="DU115" s="12">
        <f t="shared" si="1864"/>
        <v>0</v>
      </c>
      <c r="DV115" s="12">
        <f t="shared" si="1864"/>
        <v>0</v>
      </c>
      <c r="DW115" s="12">
        <f t="shared" si="1864"/>
        <v>0</v>
      </c>
      <c r="DX115" s="12">
        <f t="shared" si="1864"/>
        <v>0</v>
      </c>
      <c r="DY115" s="12">
        <f t="shared" si="1864"/>
        <v>0</v>
      </c>
      <c r="DZ115" s="12">
        <f t="shared" si="1864"/>
        <v>0</v>
      </c>
      <c r="EA115" s="12">
        <f t="shared" si="1864"/>
        <v>0</v>
      </c>
      <c r="EB115" s="12">
        <f t="shared" si="1864"/>
        <v>0</v>
      </c>
      <c r="EC115" s="12">
        <f t="shared" si="1864"/>
        <v>0</v>
      </c>
      <c r="ED115" s="12">
        <f t="shared" si="1864"/>
        <v>0</v>
      </c>
      <c r="EE115" s="12">
        <f t="shared" si="1864"/>
        <v>0</v>
      </c>
      <c r="EF115" s="12">
        <f t="shared" si="1864"/>
        <v>0</v>
      </c>
      <c r="EG115" s="12">
        <f t="shared" si="1864"/>
        <v>0</v>
      </c>
      <c r="EH115" s="12">
        <f t="shared" si="1864"/>
        <v>0</v>
      </c>
      <c r="EI115" s="12">
        <f t="shared" si="1864"/>
        <v>0</v>
      </c>
      <c r="EJ115" s="12">
        <f t="shared" ref="EJ115:GY115" si="1868">SUM(EJ116:EJ118)</f>
        <v>0</v>
      </c>
      <c r="EK115" s="12">
        <f t="shared" si="1868"/>
        <v>0</v>
      </c>
      <c r="EL115" s="12">
        <f t="shared" si="1868"/>
        <v>0</v>
      </c>
      <c r="EM115" s="12">
        <f t="shared" si="1868"/>
        <v>0</v>
      </c>
      <c r="EN115" s="12">
        <f t="shared" si="1868"/>
        <v>0</v>
      </c>
      <c r="EO115" s="12">
        <f t="shared" si="1868"/>
        <v>0</v>
      </c>
      <c r="EP115" s="12">
        <f t="shared" si="1868"/>
        <v>0</v>
      </c>
      <c r="EQ115" s="12">
        <f t="shared" si="1868"/>
        <v>0</v>
      </c>
      <c r="ER115" s="12">
        <f t="shared" si="1868"/>
        <v>0</v>
      </c>
      <c r="ES115" s="12">
        <f t="shared" si="1868"/>
        <v>0</v>
      </c>
      <c r="ET115" s="12">
        <f t="shared" ref="ET115" si="1869">SUM(ET116:ET118)</f>
        <v>0</v>
      </c>
      <c r="EU115" s="12">
        <f t="shared" si="1868"/>
        <v>0</v>
      </c>
      <c r="EV115" s="12">
        <f t="shared" si="1868"/>
        <v>0</v>
      </c>
      <c r="EW115" s="12">
        <f t="shared" si="1868"/>
        <v>0</v>
      </c>
      <c r="EX115" s="12">
        <f t="shared" si="1868"/>
        <v>0</v>
      </c>
      <c r="EY115" s="12">
        <f t="shared" si="1868"/>
        <v>0</v>
      </c>
      <c r="EZ115" s="12">
        <f t="shared" si="1868"/>
        <v>0</v>
      </c>
      <c r="FA115" s="12">
        <f t="shared" si="1868"/>
        <v>0</v>
      </c>
      <c r="FB115" s="12">
        <f t="shared" si="1868"/>
        <v>0</v>
      </c>
      <c r="FC115" s="12">
        <f t="shared" si="1868"/>
        <v>0</v>
      </c>
      <c r="FD115" s="12">
        <f t="shared" si="1868"/>
        <v>0</v>
      </c>
      <c r="FE115" s="12">
        <f t="shared" si="1868"/>
        <v>0</v>
      </c>
      <c r="FF115" s="12">
        <f t="shared" si="1868"/>
        <v>0</v>
      </c>
      <c r="FG115" s="12">
        <f t="shared" si="1868"/>
        <v>0</v>
      </c>
      <c r="FH115" s="12">
        <f t="shared" si="1868"/>
        <v>0</v>
      </c>
      <c r="FI115" s="12">
        <f t="shared" si="1868"/>
        <v>0</v>
      </c>
      <c r="FJ115" s="12">
        <f t="shared" si="1868"/>
        <v>0</v>
      </c>
      <c r="FK115" s="12">
        <f t="shared" si="1868"/>
        <v>0</v>
      </c>
      <c r="FL115" s="12">
        <f t="shared" si="1868"/>
        <v>0</v>
      </c>
      <c r="FM115" s="12">
        <f t="shared" si="1868"/>
        <v>0</v>
      </c>
      <c r="FN115" s="12">
        <f t="shared" si="1868"/>
        <v>0</v>
      </c>
      <c r="FO115" s="12">
        <f t="shared" si="1868"/>
        <v>0</v>
      </c>
      <c r="FP115" s="12">
        <f t="shared" si="1868"/>
        <v>0</v>
      </c>
      <c r="FQ115" s="12">
        <f t="shared" si="1868"/>
        <v>0</v>
      </c>
      <c r="FR115" s="12">
        <f t="shared" si="1868"/>
        <v>0</v>
      </c>
      <c r="FS115" s="12">
        <f t="shared" si="1868"/>
        <v>0</v>
      </c>
      <c r="FT115" s="12">
        <f t="shared" si="1868"/>
        <v>0</v>
      </c>
      <c r="FU115" s="12">
        <f t="shared" si="1868"/>
        <v>0</v>
      </c>
      <c r="FV115" s="12">
        <f t="shared" si="1868"/>
        <v>0</v>
      </c>
      <c r="FW115" s="12">
        <f t="shared" si="1868"/>
        <v>0</v>
      </c>
      <c r="FX115" s="12">
        <f t="shared" ref="FX115" si="1870">SUM(FX116:FX118)</f>
        <v>0</v>
      </c>
      <c r="FY115" s="12">
        <f t="shared" si="1868"/>
        <v>0</v>
      </c>
      <c r="FZ115" s="12">
        <f t="shared" ref="FZ115" si="1871">SUM(FZ116:FZ118)</f>
        <v>0</v>
      </c>
      <c r="GA115" s="12">
        <f t="shared" si="1868"/>
        <v>0</v>
      </c>
      <c r="GB115" s="12">
        <f t="shared" si="1868"/>
        <v>5998.21</v>
      </c>
      <c r="GC115" s="12">
        <f t="shared" si="1868"/>
        <v>5998.21</v>
      </c>
      <c r="GD115" s="12">
        <f t="shared" si="1868"/>
        <v>0</v>
      </c>
      <c r="GE115" s="12">
        <f t="shared" si="1868"/>
        <v>0</v>
      </c>
      <c r="GF115" s="12">
        <f t="shared" si="1868"/>
        <v>0</v>
      </c>
      <c r="GG115" s="12">
        <f t="shared" si="1868"/>
        <v>0</v>
      </c>
      <c r="GH115" s="12">
        <f t="shared" si="1868"/>
        <v>0</v>
      </c>
      <c r="GI115" s="12">
        <f t="shared" si="1868"/>
        <v>0</v>
      </c>
      <c r="GJ115" s="12">
        <f t="shared" si="1868"/>
        <v>0</v>
      </c>
      <c r="GK115" s="12">
        <f t="shared" si="1868"/>
        <v>0</v>
      </c>
      <c r="GL115" s="12">
        <f t="shared" si="1868"/>
        <v>0</v>
      </c>
      <c r="GM115" s="12">
        <f t="shared" si="1868"/>
        <v>0</v>
      </c>
      <c r="GN115" s="12">
        <f t="shared" si="1868"/>
        <v>0</v>
      </c>
      <c r="GO115" s="12">
        <f t="shared" si="1868"/>
        <v>0</v>
      </c>
      <c r="GP115" s="12">
        <f t="shared" si="1868"/>
        <v>0</v>
      </c>
      <c r="GQ115" s="12">
        <f t="shared" si="1868"/>
        <v>0</v>
      </c>
      <c r="GR115" s="12">
        <f t="shared" si="1868"/>
        <v>0</v>
      </c>
      <c r="GS115" s="12">
        <f t="shared" si="1868"/>
        <v>0</v>
      </c>
      <c r="GT115" s="12">
        <f t="shared" si="1868"/>
        <v>0</v>
      </c>
      <c r="GU115" s="12">
        <f t="shared" si="1868"/>
        <v>0</v>
      </c>
      <c r="GV115" s="12">
        <f t="shared" si="1868"/>
        <v>0</v>
      </c>
      <c r="GW115" s="12">
        <f t="shared" si="1868"/>
        <v>0</v>
      </c>
      <c r="GX115" s="12">
        <f t="shared" si="1868"/>
        <v>0</v>
      </c>
      <c r="GY115" s="12">
        <f t="shared" si="1868"/>
        <v>0</v>
      </c>
      <c r="GZ115" s="12">
        <f t="shared" ref="GZ115:HD115" si="1872">SUM(GZ116:GZ118)</f>
        <v>0</v>
      </c>
      <c r="HA115" s="12">
        <f t="shared" si="1872"/>
        <v>0</v>
      </c>
      <c r="HB115" s="12">
        <f t="shared" ref="HB115" si="1873">SUM(HB116:HB118)</f>
        <v>0</v>
      </c>
      <c r="HC115" s="12">
        <f t="shared" si="1872"/>
        <v>0</v>
      </c>
      <c r="HD115" s="12">
        <f t="shared" si="1872"/>
        <v>0</v>
      </c>
      <c r="HE115" s="12">
        <f>SUM(HE116:HE118)</f>
        <v>100000</v>
      </c>
      <c r="HF115" s="12">
        <f t="shared" ref="HF115" si="1874">SUM(HF116:HF118)</f>
        <v>116739.22</v>
      </c>
      <c r="HG115" s="12">
        <f t="shared" ref="HG115:HM115" si="1875">SUM(HG116:HG118)</f>
        <v>116739.22</v>
      </c>
      <c r="HH115" s="12">
        <f t="shared" si="1875"/>
        <v>80960</v>
      </c>
      <c r="HI115" s="12">
        <f t="shared" ref="HI115" si="1876">SUM(HI116:HI118)</f>
        <v>50960</v>
      </c>
      <c r="HJ115" s="12">
        <f t="shared" si="1875"/>
        <v>50875.19</v>
      </c>
      <c r="HK115" s="12">
        <f t="shared" si="1875"/>
        <v>60000</v>
      </c>
      <c r="HL115" s="12">
        <f t="shared" ref="HL115" si="1877">SUM(HL116:HL118)</f>
        <v>0</v>
      </c>
      <c r="HM115" s="12">
        <f t="shared" si="1875"/>
        <v>0</v>
      </c>
      <c r="HN115" s="12">
        <f t="shared" ref="HN115:HO115" si="1878">SUM(HN116:HN118)</f>
        <v>0</v>
      </c>
      <c r="HO115" s="12">
        <f t="shared" si="1878"/>
        <v>0</v>
      </c>
      <c r="HP115" s="12">
        <f t="shared" ref="HP115:HS115" si="1879">SUM(HP116:HP118)</f>
        <v>0</v>
      </c>
      <c r="HQ115" s="12">
        <f t="shared" si="1879"/>
        <v>0</v>
      </c>
      <c r="HR115" s="12">
        <f t="shared" ref="HR115" si="1880">SUM(HR116:HR118)</f>
        <v>0</v>
      </c>
      <c r="HS115" s="12">
        <f t="shared" si="1879"/>
        <v>0</v>
      </c>
      <c r="HT115" s="12">
        <f t="shared" ref="HT115:ID115" si="1881">SUM(HT116:HT118)</f>
        <v>0</v>
      </c>
      <c r="HU115" s="12">
        <f t="shared" ref="HU115" si="1882">SUM(HU116:HU118)</f>
        <v>0</v>
      </c>
      <c r="HV115" s="12">
        <f t="shared" si="1881"/>
        <v>0</v>
      </c>
      <c r="HW115" s="12">
        <f t="shared" ref="HW115" si="1883">SUM(HW116:HW118)</f>
        <v>50000</v>
      </c>
      <c r="HX115" s="12">
        <f t="shared" si="1881"/>
        <v>52000</v>
      </c>
      <c r="HY115" s="12">
        <f t="shared" si="1881"/>
        <v>2000</v>
      </c>
      <c r="HZ115" s="12">
        <f t="shared" ref="HZ115" si="1884">SUM(HZ116:HZ118)</f>
        <v>50000</v>
      </c>
      <c r="IA115" s="12">
        <f t="shared" si="1881"/>
        <v>50000</v>
      </c>
      <c r="IB115" s="12">
        <f t="shared" si="1881"/>
        <v>4608.67</v>
      </c>
      <c r="IC115" s="12">
        <f t="shared" ref="IC115" si="1885">SUM(IC116:IC118)</f>
        <v>0</v>
      </c>
      <c r="ID115" s="12">
        <f t="shared" si="1881"/>
        <v>0</v>
      </c>
      <c r="IE115" s="12">
        <f t="shared" ref="IE115:IG115" si="1886">SUM(IE116:IE118)</f>
        <v>0</v>
      </c>
      <c r="IF115" s="12">
        <f t="shared" ref="IF115:II115" si="1887">SUM(IF116:IF118)</f>
        <v>0</v>
      </c>
      <c r="IG115" s="12">
        <f t="shared" si="1886"/>
        <v>0</v>
      </c>
      <c r="IH115" s="12">
        <f t="shared" ref="IH115" si="1888">SUM(IH116:IH118)</f>
        <v>0</v>
      </c>
      <c r="II115" s="12">
        <f t="shared" si="1887"/>
        <v>0</v>
      </c>
      <c r="IJ115" s="54"/>
    </row>
    <row r="116" spans="1:244" x14ac:dyDescent="0.25">
      <c r="A116" s="5">
        <v>6102</v>
      </c>
      <c r="B116" s="9" t="s">
        <v>449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4608.67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0</v>
      </c>
      <c r="DH116" s="13">
        <v>0</v>
      </c>
      <c r="DI116" s="13">
        <v>0</v>
      </c>
      <c r="DJ116" s="13">
        <v>0</v>
      </c>
      <c r="DK116" s="13">
        <v>0</v>
      </c>
      <c r="DL116" s="13">
        <v>0</v>
      </c>
      <c r="DM116" s="13">
        <v>0</v>
      </c>
      <c r="DN116" s="13">
        <v>0</v>
      </c>
      <c r="DO116" s="13">
        <v>0</v>
      </c>
      <c r="DP116" s="13">
        <v>0</v>
      </c>
      <c r="DQ116" s="13">
        <v>0</v>
      </c>
      <c r="DR116" s="13">
        <v>0</v>
      </c>
      <c r="DS116" s="13">
        <v>0</v>
      </c>
      <c r="DT116" s="13">
        <v>0</v>
      </c>
      <c r="DU116" s="13">
        <v>0</v>
      </c>
      <c r="DV116" s="13">
        <v>0</v>
      </c>
      <c r="DW116" s="13">
        <v>0</v>
      </c>
      <c r="DX116" s="13">
        <v>0</v>
      </c>
      <c r="DY116" s="13">
        <v>0</v>
      </c>
      <c r="DZ116" s="13">
        <v>0</v>
      </c>
      <c r="EA116" s="13">
        <v>0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3">
        <v>0</v>
      </c>
      <c r="EH116" s="13">
        <v>0</v>
      </c>
      <c r="EI116" s="13">
        <v>0</v>
      </c>
      <c r="EJ116" s="13">
        <v>0</v>
      </c>
      <c r="EK116" s="13">
        <v>0</v>
      </c>
      <c r="EL116" s="13">
        <v>0</v>
      </c>
      <c r="EM116" s="13">
        <v>0</v>
      </c>
      <c r="EN116" s="13">
        <v>0</v>
      </c>
      <c r="EO116" s="13">
        <v>0</v>
      </c>
      <c r="EP116" s="13">
        <v>0</v>
      </c>
      <c r="EQ116" s="13">
        <v>0</v>
      </c>
      <c r="ER116" s="13">
        <v>0</v>
      </c>
      <c r="ES116" s="13">
        <v>0</v>
      </c>
      <c r="ET116" s="13">
        <v>0</v>
      </c>
      <c r="EU116" s="13">
        <v>0</v>
      </c>
      <c r="EV116" s="13">
        <v>0</v>
      </c>
      <c r="EW116" s="13">
        <v>0</v>
      </c>
      <c r="EX116" s="13">
        <v>0</v>
      </c>
      <c r="EY116" s="13">
        <v>0</v>
      </c>
      <c r="EZ116" s="13">
        <v>0</v>
      </c>
      <c r="FA116" s="13">
        <v>0</v>
      </c>
      <c r="FB116" s="13">
        <v>0</v>
      </c>
      <c r="FC116" s="13">
        <v>0</v>
      </c>
      <c r="FD116" s="13">
        <v>0</v>
      </c>
      <c r="FE116" s="13">
        <v>0</v>
      </c>
      <c r="FF116" s="13">
        <v>0</v>
      </c>
      <c r="FG116" s="13">
        <v>0</v>
      </c>
      <c r="FH116" s="13">
        <v>0</v>
      </c>
      <c r="FI116" s="13">
        <v>0</v>
      </c>
      <c r="FJ116" s="13">
        <v>0</v>
      </c>
      <c r="FK116" s="13">
        <v>0</v>
      </c>
      <c r="FL116" s="13">
        <v>0</v>
      </c>
      <c r="FM116" s="13">
        <v>0</v>
      </c>
      <c r="FN116" s="13">
        <v>0</v>
      </c>
      <c r="FO116" s="13">
        <v>0</v>
      </c>
      <c r="FP116" s="13">
        <v>0</v>
      </c>
      <c r="FQ116" s="13">
        <v>0</v>
      </c>
      <c r="FR116" s="13">
        <v>0</v>
      </c>
      <c r="FS116" s="13">
        <v>0</v>
      </c>
      <c r="FT116" s="13">
        <v>0</v>
      </c>
      <c r="FU116" s="13">
        <v>0</v>
      </c>
      <c r="FV116" s="13">
        <v>0</v>
      </c>
      <c r="FW116" s="13">
        <v>0</v>
      </c>
      <c r="FX116" s="13">
        <v>0</v>
      </c>
      <c r="FY116" s="13">
        <v>0</v>
      </c>
      <c r="FZ116" s="13">
        <v>0</v>
      </c>
      <c r="GA116" s="13">
        <v>0</v>
      </c>
      <c r="GB116" s="13">
        <v>0</v>
      </c>
      <c r="GC116" s="13">
        <v>0</v>
      </c>
      <c r="GD116" s="13">
        <v>0</v>
      </c>
      <c r="GE116" s="13">
        <v>0</v>
      </c>
      <c r="GF116" s="13">
        <v>0</v>
      </c>
      <c r="GG116" s="13">
        <v>0</v>
      </c>
      <c r="GH116" s="13">
        <v>0</v>
      </c>
      <c r="GI116" s="13">
        <v>0</v>
      </c>
      <c r="GJ116" s="13">
        <v>0</v>
      </c>
      <c r="GK116" s="13">
        <v>0</v>
      </c>
      <c r="GL116" s="13">
        <v>0</v>
      </c>
      <c r="GM116" s="13">
        <v>0</v>
      </c>
      <c r="GN116" s="13">
        <v>0</v>
      </c>
      <c r="GO116" s="13">
        <v>0</v>
      </c>
      <c r="GP116" s="13">
        <v>0</v>
      </c>
      <c r="GQ116" s="13">
        <v>0</v>
      </c>
      <c r="GR116" s="13">
        <v>0</v>
      </c>
      <c r="GS116" s="13">
        <v>0</v>
      </c>
      <c r="GT116" s="13">
        <v>0</v>
      </c>
      <c r="GU116" s="13">
        <v>0</v>
      </c>
      <c r="GV116" s="13">
        <v>0</v>
      </c>
      <c r="GW116" s="13">
        <v>0</v>
      </c>
      <c r="GX116" s="13">
        <v>0</v>
      </c>
      <c r="GY116" s="13">
        <v>0</v>
      </c>
      <c r="GZ116" s="13">
        <v>0</v>
      </c>
      <c r="HA116" s="13">
        <v>0</v>
      </c>
      <c r="HB116" s="13">
        <v>0</v>
      </c>
      <c r="HC116" s="13">
        <v>0</v>
      </c>
      <c r="HD116" s="13">
        <v>0</v>
      </c>
      <c r="HE116" s="13">
        <f t="shared" ref="HE116:HN118" si="1889">C116+BK116+AG116+CO116+DS116+EW116+GA116</f>
        <v>0</v>
      </c>
      <c r="HF116" s="13">
        <f t="shared" si="1889"/>
        <v>0</v>
      </c>
      <c r="HG116" s="13">
        <f t="shared" si="1889"/>
        <v>0</v>
      </c>
      <c r="HH116" s="13">
        <f t="shared" si="1889"/>
        <v>0</v>
      </c>
      <c r="HI116" s="13">
        <f t="shared" si="1889"/>
        <v>0</v>
      </c>
      <c r="HJ116" s="13">
        <f t="shared" si="1889"/>
        <v>0</v>
      </c>
      <c r="HK116" s="13">
        <f t="shared" si="1889"/>
        <v>0</v>
      </c>
      <c r="HL116" s="13">
        <f t="shared" si="1889"/>
        <v>0</v>
      </c>
      <c r="HM116" s="13">
        <f t="shared" si="1889"/>
        <v>0</v>
      </c>
      <c r="HN116" s="13">
        <f t="shared" si="1889"/>
        <v>0</v>
      </c>
      <c r="HO116" s="13">
        <f t="shared" ref="HO116:HX118" si="1890">M116+BU116+AQ116+CY116+EC116+FG116+GK116</f>
        <v>0</v>
      </c>
      <c r="HP116" s="13">
        <f t="shared" si="1890"/>
        <v>0</v>
      </c>
      <c r="HQ116" s="13">
        <f t="shared" si="1890"/>
        <v>0</v>
      </c>
      <c r="HR116" s="13">
        <f t="shared" si="1890"/>
        <v>0</v>
      </c>
      <c r="HS116" s="13">
        <f t="shared" si="1890"/>
        <v>0</v>
      </c>
      <c r="HT116" s="13">
        <f t="shared" si="1890"/>
        <v>0</v>
      </c>
      <c r="HU116" s="13">
        <f t="shared" si="1890"/>
        <v>0</v>
      </c>
      <c r="HV116" s="13">
        <f t="shared" si="1890"/>
        <v>0</v>
      </c>
      <c r="HW116" s="13">
        <f t="shared" si="1890"/>
        <v>0</v>
      </c>
      <c r="HX116" s="13">
        <f t="shared" si="1890"/>
        <v>0</v>
      </c>
      <c r="HY116" s="13">
        <f t="shared" ref="HY116:IA118" si="1891">W116+CE116+BA116+DI116+EM116+FQ116+GU116</f>
        <v>0</v>
      </c>
      <c r="HZ116" s="13">
        <f t="shared" si="1891"/>
        <v>0</v>
      </c>
      <c r="IA116" s="13">
        <f t="shared" si="1891"/>
        <v>0</v>
      </c>
      <c r="IB116" s="13">
        <f t="shared" ref="IB116:IH118" si="1892">Z116+BD116+CH116+DL116+EP116+FT116+GX116</f>
        <v>4608.67</v>
      </c>
      <c r="IC116" s="13">
        <f t="shared" si="1892"/>
        <v>0</v>
      </c>
      <c r="ID116" s="13">
        <f t="shared" si="1892"/>
        <v>0</v>
      </c>
      <c r="IE116" s="13">
        <f t="shared" si="1892"/>
        <v>0</v>
      </c>
      <c r="IF116" s="13">
        <f t="shared" si="1892"/>
        <v>0</v>
      </c>
      <c r="IG116" s="13">
        <f t="shared" si="1892"/>
        <v>0</v>
      </c>
      <c r="IH116" s="13">
        <f t="shared" si="1892"/>
        <v>0</v>
      </c>
      <c r="II116" s="13">
        <f>AF116+BJ116+CN116+DR116+EV116+FZ116+HD116</f>
        <v>0</v>
      </c>
      <c r="IJ116" s="54"/>
    </row>
    <row r="117" spans="1:244" ht="30" x14ac:dyDescent="0.25">
      <c r="A117" s="5">
        <v>6103</v>
      </c>
      <c r="B117" s="9" t="s">
        <v>65</v>
      </c>
      <c r="C117" s="13">
        <v>100000</v>
      </c>
      <c r="D117" s="13">
        <v>110741.01</v>
      </c>
      <c r="E117" s="13">
        <v>110741.01</v>
      </c>
      <c r="F117" s="13">
        <v>80960</v>
      </c>
      <c r="G117" s="13">
        <v>50960</v>
      </c>
      <c r="H117" s="13">
        <v>50875.19</v>
      </c>
      <c r="I117" s="13">
        <v>60000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2000</v>
      </c>
      <c r="W117" s="13">
        <v>2000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3">
        <v>0</v>
      </c>
      <c r="DH117" s="13">
        <v>0</v>
      </c>
      <c r="DI117" s="13">
        <v>0</v>
      </c>
      <c r="DJ117" s="13">
        <v>0</v>
      </c>
      <c r="DK117" s="13">
        <v>0</v>
      </c>
      <c r="DL117" s="13">
        <v>0</v>
      </c>
      <c r="DM117" s="13">
        <v>0</v>
      </c>
      <c r="DN117" s="13">
        <v>0</v>
      </c>
      <c r="DO117" s="13">
        <v>0</v>
      </c>
      <c r="DP117" s="13">
        <v>0</v>
      </c>
      <c r="DQ117" s="13">
        <v>0</v>
      </c>
      <c r="DR117" s="13">
        <v>0</v>
      </c>
      <c r="DS117" s="13">
        <v>0</v>
      </c>
      <c r="DT117" s="13">
        <v>0</v>
      </c>
      <c r="DU117" s="13">
        <v>0</v>
      </c>
      <c r="DV117" s="13">
        <v>0</v>
      </c>
      <c r="DW117" s="13">
        <v>0</v>
      </c>
      <c r="DX117" s="13">
        <v>0</v>
      </c>
      <c r="DY117" s="13">
        <v>0</v>
      </c>
      <c r="DZ117" s="13">
        <v>0</v>
      </c>
      <c r="EA117" s="13">
        <v>0</v>
      </c>
      <c r="EB117" s="13">
        <v>0</v>
      </c>
      <c r="EC117" s="13">
        <v>0</v>
      </c>
      <c r="ED117" s="13">
        <v>0</v>
      </c>
      <c r="EE117" s="13">
        <v>0</v>
      </c>
      <c r="EF117" s="13">
        <v>0</v>
      </c>
      <c r="EG117" s="13">
        <v>0</v>
      </c>
      <c r="EH117" s="13">
        <v>0</v>
      </c>
      <c r="EI117" s="13">
        <v>0</v>
      </c>
      <c r="EJ117" s="13">
        <v>0</v>
      </c>
      <c r="EK117" s="13">
        <v>0</v>
      </c>
      <c r="EL117" s="13">
        <v>0</v>
      </c>
      <c r="EM117" s="13">
        <v>0</v>
      </c>
      <c r="EN117" s="13">
        <v>0</v>
      </c>
      <c r="EO117" s="13">
        <v>0</v>
      </c>
      <c r="EP117" s="13">
        <v>0</v>
      </c>
      <c r="EQ117" s="13">
        <v>0</v>
      </c>
      <c r="ER117" s="13">
        <v>0</v>
      </c>
      <c r="ES117" s="13">
        <v>0</v>
      </c>
      <c r="ET117" s="13">
        <v>0</v>
      </c>
      <c r="EU117" s="13">
        <v>0</v>
      </c>
      <c r="EV117" s="13">
        <v>0</v>
      </c>
      <c r="EW117" s="13">
        <v>0</v>
      </c>
      <c r="EX117" s="13">
        <v>0</v>
      </c>
      <c r="EY117" s="13">
        <v>0</v>
      </c>
      <c r="EZ117" s="13">
        <v>0</v>
      </c>
      <c r="FA117" s="13">
        <v>0</v>
      </c>
      <c r="FB117" s="13">
        <v>0</v>
      </c>
      <c r="FC117" s="13">
        <v>0</v>
      </c>
      <c r="FD117" s="13">
        <v>0</v>
      </c>
      <c r="FE117" s="13">
        <v>0</v>
      </c>
      <c r="FF117" s="13">
        <v>0</v>
      </c>
      <c r="FG117" s="13">
        <v>0</v>
      </c>
      <c r="FH117" s="13">
        <v>0</v>
      </c>
      <c r="FI117" s="13">
        <v>0</v>
      </c>
      <c r="FJ117" s="13">
        <v>0</v>
      </c>
      <c r="FK117" s="13">
        <v>0</v>
      </c>
      <c r="FL117" s="13">
        <v>0</v>
      </c>
      <c r="FM117" s="13">
        <v>0</v>
      </c>
      <c r="FN117" s="13">
        <v>0</v>
      </c>
      <c r="FO117" s="13">
        <v>0</v>
      </c>
      <c r="FP117" s="13">
        <v>0</v>
      </c>
      <c r="FQ117" s="13">
        <v>0</v>
      </c>
      <c r="FR117" s="13">
        <v>0</v>
      </c>
      <c r="FS117" s="13">
        <v>0</v>
      </c>
      <c r="FT117" s="13">
        <v>0</v>
      </c>
      <c r="FU117" s="13">
        <v>0</v>
      </c>
      <c r="FV117" s="13">
        <v>0</v>
      </c>
      <c r="FW117" s="13">
        <v>0</v>
      </c>
      <c r="FX117" s="13">
        <v>0</v>
      </c>
      <c r="FY117" s="13">
        <v>0</v>
      </c>
      <c r="FZ117" s="13">
        <v>0</v>
      </c>
      <c r="GA117" s="13">
        <v>0</v>
      </c>
      <c r="GB117" s="13">
        <v>5998.21</v>
      </c>
      <c r="GC117" s="13">
        <v>5998.21</v>
      </c>
      <c r="GD117" s="13">
        <v>0</v>
      </c>
      <c r="GE117" s="13">
        <v>0</v>
      </c>
      <c r="GF117" s="13">
        <v>0</v>
      </c>
      <c r="GG117" s="13">
        <v>0</v>
      </c>
      <c r="GH117" s="13">
        <v>0</v>
      </c>
      <c r="GI117" s="13">
        <v>0</v>
      </c>
      <c r="GJ117" s="13">
        <v>0</v>
      </c>
      <c r="GK117" s="13">
        <v>0</v>
      </c>
      <c r="GL117" s="13">
        <v>0</v>
      </c>
      <c r="GM117" s="13">
        <v>0</v>
      </c>
      <c r="GN117" s="13">
        <v>0</v>
      </c>
      <c r="GO117" s="13">
        <v>0</v>
      </c>
      <c r="GP117" s="13">
        <v>0</v>
      </c>
      <c r="GQ117" s="13">
        <v>0</v>
      </c>
      <c r="GR117" s="13">
        <v>0</v>
      </c>
      <c r="GS117" s="13">
        <v>0</v>
      </c>
      <c r="GT117" s="13">
        <v>0</v>
      </c>
      <c r="GU117" s="13">
        <v>0</v>
      </c>
      <c r="GV117" s="13">
        <v>0</v>
      </c>
      <c r="GW117" s="13">
        <v>0</v>
      </c>
      <c r="GX117" s="13">
        <v>0</v>
      </c>
      <c r="GY117" s="13">
        <v>0</v>
      </c>
      <c r="GZ117" s="13">
        <v>0</v>
      </c>
      <c r="HA117" s="13">
        <v>0</v>
      </c>
      <c r="HB117" s="13">
        <v>0</v>
      </c>
      <c r="HC117" s="13">
        <v>0</v>
      </c>
      <c r="HD117" s="13">
        <v>0</v>
      </c>
      <c r="HE117" s="13">
        <f t="shared" si="1889"/>
        <v>100000</v>
      </c>
      <c r="HF117" s="13">
        <f t="shared" si="1889"/>
        <v>116739.22</v>
      </c>
      <c r="HG117" s="13">
        <f t="shared" si="1889"/>
        <v>116739.22</v>
      </c>
      <c r="HH117" s="13">
        <f t="shared" si="1889"/>
        <v>80960</v>
      </c>
      <c r="HI117" s="13">
        <f t="shared" si="1889"/>
        <v>50960</v>
      </c>
      <c r="HJ117" s="13">
        <f t="shared" si="1889"/>
        <v>50875.19</v>
      </c>
      <c r="HK117" s="13">
        <f t="shared" si="1889"/>
        <v>60000</v>
      </c>
      <c r="HL117" s="13">
        <f t="shared" si="1889"/>
        <v>0</v>
      </c>
      <c r="HM117" s="13">
        <f t="shared" si="1889"/>
        <v>0</v>
      </c>
      <c r="HN117" s="13">
        <f t="shared" si="1889"/>
        <v>0</v>
      </c>
      <c r="HO117" s="13">
        <f t="shared" si="1890"/>
        <v>0</v>
      </c>
      <c r="HP117" s="13">
        <f t="shared" si="1890"/>
        <v>0</v>
      </c>
      <c r="HQ117" s="13">
        <f t="shared" si="1890"/>
        <v>0</v>
      </c>
      <c r="HR117" s="13">
        <f t="shared" si="1890"/>
        <v>0</v>
      </c>
      <c r="HS117" s="13">
        <f t="shared" si="1890"/>
        <v>0</v>
      </c>
      <c r="HT117" s="13">
        <f t="shared" si="1890"/>
        <v>0</v>
      </c>
      <c r="HU117" s="13">
        <f t="shared" si="1890"/>
        <v>0</v>
      </c>
      <c r="HV117" s="13">
        <f t="shared" si="1890"/>
        <v>0</v>
      </c>
      <c r="HW117" s="13">
        <f t="shared" si="1890"/>
        <v>0</v>
      </c>
      <c r="HX117" s="13">
        <f t="shared" si="1890"/>
        <v>2000</v>
      </c>
      <c r="HY117" s="13">
        <f t="shared" si="1891"/>
        <v>2000</v>
      </c>
      <c r="HZ117" s="13">
        <f t="shared" si="1891"/>
        <v>0</v>
      </c>
      <c r="IA117" s="13">
        <f t="shared" si="1891"/>
        <v>0</v>
      </c>
      <c r="IB117" s="13">
        <f t="shared" si="1892"/>
        <v>0</v>
      </c>
      <c r="IC117" s="13">
        <f t="shared" si="1892"/>
        <v>0</v>
      </c>
      <c r="ID117" s="13">
        <f t="shared" si="1892"/>
        <v>0</v>
      </c>
      <c r="IE117" s="13">
        <f t="shared" si="1892"/>
        <v>0</v>
      </c>
      <c r="IF117" s="13">
        <f t="shared" si="1892"/>
        <v>0</v>
      </c>
      <c r="IG117" s="13">
        <f t="shared" si="1892"/>
        <v>0</v>
      </c>
      <c r="IH117" s="13">
        <f t="shared" si="1892"/>
        <v>0</v>
      </c>
      <c r="II117" s="13">
        <f>AF117+BJ117+CN117+DR117+EV117+FZ117+HD117</f>
        <v>0</v>
      </c>
      <c r="IJ117" s="54"/>
    </row>
    <row r="118" spans="1:244" x14ac:dyDescent="0.25">
      <c r="A118" s="5">
        <v>6121</v>
      </c>
      <c r="B118" s="9" t="s">
        <v>401</v>
      </c>
      <c r="C118" s="13"/>
      <c r="D118" s="13"/>
      <c r="E118" s="13"/>
      <c r="F118" s="13"/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50000</v>
      </c>
      <c r="V118" s="13">
        <v>50000</v>
      </c>
      <c r="W118" s="13">
        <v>0</v>
      </c>
      <c r="X118" s="13">
        <v>50000</v>
      </c>
      <c r="Y118" s="13">
        <v>50000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3">
        <v>0</v>
      </c>
      <c r="DH118" s="13">
        <v>0</v>
      </c>
      <c r="DI118" s="13">
        <f t="shared" ref="DI118" si="1893">DH118</f>
        <v>0</v>
      </c>
      <c r="DJ118" s="13">
        <v>0</v>
      </c>
      <c r="DK118" s="13">
        <v>0</v>
      </c>
      <c r="DL118" s="13">
        <v>0</v>
      </c>
      <c r="DM118" s="13">
        <v>0</v>
      </c>
      <c r="DN118" s="13">
        <v>0</v>
      </c>
      <c r="DO118" s="13">
        <v>0</v>
      </c>
      <c r="DP118" s="13">
        <v>0</v>
      </c>
      <c r="DQ118" s="13">
        <v>0</v>
      </c>
      <c r="DR118" s="13">
        <v>0</v>
      </c>
      <c r="DS118" s="13">
        <v>0</v>
      </c>
      <c r="DT118" s="13">
        <v>0</v>
      </c>
      <c r="DU118" s="13">
        <v>0</v>
      </c>
      <c r="DV118" s="13">
        <v>0</v>
      </c>
      <c r="DW118" s="13">
        <v>0</v>
      </c>
      <c r="DX118" s="13">
        <v>0</v>
      </c>
      <c r="DY118" s="13">
        <v>0</v>
      </c>
      <c r="DZ118" s="13">
        <v>0</v>
      </c>
      <c r="EA118" s="13">
        <v>0</v>
      </c>
      <c r="EB118" s="13">
        <v>0</v>
      </c>
      <c r="EC118" s="13">
        <v>0</v>
      </c>
      <c r="ED118" s="13">
        <v>0</v>
      </c>
      <c r="EE118" s="13">
        <v>0</v>
      </c>
      <c r="EF118" s="13">
        <v>0</v>
      </c>
      <c r="EG118" s="13">
        <v>0</v>
      </c>
      <c r="EH118" s="13">
        <v>0</v>
      </c>
      <c r="EI118" s="13">
        <v>0</v>
      </c>
      <c r="EJ118" s="13">
        <v>0</v>
      </c>
      <c r="EK118" s="13">
        <v>0</v>
      </c>
      <c r="EL118" s="13">
        <v>0</v>
      </c>
      <c r="EM118" s="13">
        <f t="shared" ref="EM118" si="1894">EL118</f>
        <v>0</v>
      </c>
      <c r="EN118" s="13">
        <f>EL118</f>
        <v>0</v>
      </c>
      <c r="EO118" s="13">
        <f>EM118</f>
        <v>0</v>
      </c>
      <c r="EP118" s="13">
        <v>0</v>
      </c>
      <c r="EQ118" s="13">
        <v>0</v>
      </c>
      <c r="ER118" s="13">
        <v>0</v>
      </c>
      <c r="ES118" s="13">
        <v>0</v>
      </c>
      <c r="ET118" s="13">
        <v>0</v>
      </c>
      <c r="EU118" s="13">
        <v>0</v>
      </c>
      <c r="EV118" s="13">
        <v>0</v>
      </c>
      <c r="EW118" s="13">
        <v>0</v>
      </c>
      <c r="EX118" s="13">
        <v>0</v>
      </c>
      <c r="EY118" s="13">
        <v>0</v>
      </c>
      <c r="EZ118" s="13">
        <v>0</v>
      </c>
      <c r="FA118" s="13">
        <v>0</v>
      </c>
      <c r="FB118" s="13">
        <v>0</v>
      </c>
      <c r="FC118" s="13">
        <v>0</v>
      </c>
      <c r="FD118" s="13">
        <v>0</v>
      </c>
      <c r="FE118" s="13">
        <v>0</v>
      </c>
      <c r="FF118" s="13">
        <v>0</v>
      </c>
      <c r="FG118" s="13">
        <v>0</v>
      </c>
      <c r="FH118" s="13">
        <v>0</v>
      </c>
      <c r="FI118" s="13">
        <v>0</v>
      </c>
      <c r="FJ118" s="13">
        <v>0</v>
      </c>
      <c r="FK118" s="13">
        <v>0</v>
      </c>
      <c r="FL118" s="13">
        <v>0</v>
      </c>
      <c r="FM118" s="13">
        <v>0</v>
      </c>
      <c r="FN118" s="13">
        <v>0</v>
      </c>
      <c r="FO118" s="13">
        <v>0</v>
      </c>
      <c r="FP118" s="13">
        <v>0</v>
      </c>
      <c r="FQ118" s="13">
        <f t="shared" ref="FQ118" si="1895">FP118</f>
        <v>0</v>
      </c>
      <c r="FR118" s="13">
        <f>FP118</f>
        <v>0</v>
      </c>
      <c r="FS118" s="13">
        <f>FQ118</f>
        <v>0</v>
      </c>
      <c r="FT118" s="13">
        <v>0</v>
      </c>
      <c r="FU118" s="13">
        <v>0</v>
      </c>
      <c r="FV118" s="13">
        <v>0</v>
      </c>
      <c r="FW118" s="13">
        <v>0</v>
      </c>
      <c r="FX118" s="13">
        <v>0</v>
      </c>
      <c r="FY118" s="13">
        <v>0</v>
      </c>
      <c r="FZ118" s="13">
        <v>0</v>
      </c>
      <c r="GA118" s="13">
        <v>0</v>
      </c>
      <c r="GB118" s="13">
        <v>0</v>
      </c>
      <c r="GC118" s="13">
        <v>0</v>
      </c>
      <c r="GD118" s="13">
        <v>0</v>
      </c>
      <c r="GE118" s="13">
        <v>0</v>
      </c>
      <c r="GF118" s="13">
        <v>0</v>
      </c>
      <c r="GG118" s="13">
        <v>0</v>
      </c>
      <c r="GH118" s="13">
        <v>0</v>
      </c>
      <c r="GI118" s="13">
        <v>0</v>
      </c>
      <c r="GJ118" s="13">
        <v>0</v>
      </c>
      <c r="GK118" s="13">
        <v>0</v>
      </c>
      <c r="GL118" s="13">
        <v>0</v>
      </c>
      <c r="GM118" s="13">
        <v>0</v>
      </c>
      <c r="GN118" s="13">
        <v>0</v>
      </c>
      <c r="GO118" s="13">
        <v>0</v>
      </c>
      <c r="GP118" s="13">
        <v>0</v>
      </c>
      <c r="GQ118" s="13">
        <v>0</v>
      </c>
      <c r="GR118" s="13">
        <v>0</v>
      </c>
      <c r="GS118" s="13">
        <v>0</v>
      </c>
      <c r="GT118" s="13">
        <v>0</v>
      </c>
      <c r="GU118" s="13">
        <f t="shared" ref="GU118" si="1896">GT118</f>
        <v>0</v>
      </c>
      <c r="GV118" s="13">
        <f>GT118</f>
        <v>0</v>
      </c>
      <c r="GW118" s="13">
        <f>GU118</f>
        <v>0</v>
      </c>
      <c r="GX118" s="13">
        <v>0</v>
      </c>
      <c r="GY118" s="13">
        <v>0</v>
      </c>
      <c r="GZ118" s="13">
        <v>0</v>
      </c>
      <c r="HA118" s="13">
        <v>0</v>
      </c>
      <c r="HB118" s="13">
        <v>0</v>
      </c>
      <c r="HC118" s="13">
        <v>0</v>
      </c>
      <c r="HD118" s="13">
        <v>0</v>
      </c>
      <c r="HE118" s="13">
        <f t="shared" si="1889"/>
        <v>0</v>
      </c>
      <c r="HF118" s="13">
        <f t="shared" si="1889"/>
        <v>0</v>
      </c>
      <c r="HG118" s="13">
        <f t="shared" si="1889"/>
        <v>0</v>
      </c>
      <c r="HH118" s="13">
        <f t="shared" si="1889"/>
        <v>0</v>
      </c>
      <c r="HI118" s="13">
        <f t="shared" si="1889"/>
        <v>0</v>
      </c>
      <c r="HJ118" s="13">
        <f t="shared" si="1889"/>
        <v>0</v>
      </c>
      <c r="HK118" s="13">
        <f t="shared" si="1889"/>
        <v>0</v>
      </c>
      <c r="HL118" s="13">
        <f t="shared" si="1889"/>
        <v>0</v>
      </c>
      <c r="HM118" s="13">
        <f t="shared" si="1889"/>
        <v>0</v>
      </c>
      <c r="HN118" s="13">
        <f t="shared" si="1889"/>
        <v>0</v>
      </c>
      <c r="HO118" s="13">
        <f t="shared" si="1890"/>
        <v>0</v>
      </c>
      <c r="HP118" s="13">
        <f t="shared" si="1890"/>
        <v>0</v>
      </c>
      <c r="HQ118" s="13">
        <f t="shared" si="1890"/>
        <v>0</v>
      </c>
      <c r="HR118" s="13">
        <f t="shared" si="1890"/>
        <v>0</v>
      </c>
      <c r="HS118" s="13">
        <f t="shared" si="1890"/>
        <v>0</v>
      </c>
      <c r="HT118" s="13">
        <f t="shared" si="1890"/>
        <v>0</v>
      </c>
      <c r="HU118" s="13">
        <f t="shared" si="1890"/>
        <v>0</v>
      </c>
      <c r="HV118" s="13">
        <f t="shared" si="1890"/>
        <v>0</v>
      </c>
      <c r="HW118" s="13">
        <f t="shared" si="1890"/>
        <v>50000</v>
      </c>
      <c r="HX118" s="13">
        <f t="shared" si="1890"/>
        <v>50000</v>
      </c>
      <c r="HY118" s="13">
        <f t="shared" si="1891"/>
        <v>0</v>
      </c>
      <c r="HZ118" s="13">
        <f t="shared" si="1891"/>
        <v>50000</v>
      </c>
      <c r="IA118" s="13">
        <f t="shared" si="1891"/>
        <v>50000</v>
      </c>
      <c r="IB118" s="13">
        <f t="shared" si="1892"/>
        <v>0</v>
      </c>
      <c r="IC118" s="13">
        <f t="shared" si="1892"/>
        <v>0</v>
      </c>
      <c r="ID118" s="13">
        <f t="shared" si="1892"/>
        <v>0</v>
      </c>
      <c r="IE118" s="13">
        <f t="shared" si="1892"/>
        <v>0</v>
      </c>
      <c r="IF118" s="13">
        <f t="shared" si="1892"/>
        <v>0</v>
      </c>
      <c r="IG118" s="13">
        <f t="shared" si="1892"/>
        <v>0</v>
      </c>
      <c r="IH118" s="13">
        <f t="shared" si="1892"/>
        <v>0</v>
      </c>
      <c r="II118" s="13">
        <f>AF118+BJ118+CN118+DR118+EV118+FZ118+HD118</f>
        <v>0</v>
      </c>
      <c r="IJ118" s="54"/>
    </row>
    <row r="119" spans="1:244" ht="15" customHeight="1" x14ac:dyDescent="0.25">
      <c r="A119" s="5">
        <v>62</v>
      </c>
      <c r="B119" s="8" t="s">
        <v>99</v>
      </c>
      <c r="C119" s="12">
        <f>SUM(C120:C121)</f>
        <v>250000</v>
      </c>
      <c r="D119" s="12">
        <f>SUM(D120:D121)</f>
        <v>1685000</v>
      </c>
      <c r="E119" s="12">
        <f t="shared" ref="E119:K119" si="1897">SUM(E120:E121)</f>
        <v>1003166.51</v>
      </c>
      <c r="F119" s="12">
        <f t="shared" si="1897"/>
        <v>80000</v>
      </c>
      <c r="G119" s="12">
        <f t="shared" ref="G119" si="1898">SUM(G120:G121)</f>
        <v>95000</v>
      </c>
      <c r="H119" s="12">
        <f t="shared" si="1897"/>
        <v>99419.96</v>
      </c>
      <c r="I119" s="12">
        <f t="shared" si="1897"/>
        <v>92944.35</v>
      </c>
      <c r="J119" s="12">
        <f t="shared" ref="J119" si="1899">SUM(J120:J121)</f>
        <v>92944.35</v>
      </c>
      <c r="K119" s="12">
        <f t="shared" si="1897"/>
        <v>104973.45</v>
      </c>
      <c r="L119" s="12">
        <f t="shared" ref="L119:M119" si="1900">SUM(L120:L121)</f>
        <v>105000</v>
      </c>
      <c r="M119" s="12">
        <f t="shared" si="1900"/>
        <v>105000</v>
      </c>
      <c r="N119" s="12">
        <f t="shared" ref="N119:O119" si="1901">SUM(N120:N121)</f>
        <v>98739.73</v>
      </c>
      <c r="O119" s="12">
        <f t="shared" si="1901"/>
        <v>80000</v>
      </c>
      <c r="P119" s="12">
        <f t="shared" ref="P119:GI119" si="1902">SUM(P120:P121)</f>
        <v>80000</v>
      </c>
      <c r="Q119" s="12">
        <f t="shared" si="1902"/>
        <v>85204.91</v>
      </c>
      <c r="R119" s="12">
        <f t="shared" ref="R119" si="1903">SUM(R120:R121)</f>
        <v>130000</v>
      </c>
      <c r="S119" s="12">
        <f t="shared" si="1902"/>
        <v>137962</v>
      </c>
      <c r="T119" s="12">
        <f t="shared" ref="T119:U119" si="1904">SUM(T120:T121)</f>
        <v>190620</v>
      </c>
      <c r="U119" s="12">
        <f t="shared" si="1904"/>
        <v>100000</v>
      </c>
      <c r="V119" s="12">
        <f t="shared" ref="V119:Y119" si="1905">SUM(V120:V121)</f>
        <v>100000</v>
      </c>
      <c r="W119" s="12">
        <f t="shared" si="1905"/>
        <v>116300.5</v>
      </c>
      <c r="X119" s="12">
        <f t="shared" ref="X119" si="1906">SUM(X120:X121)</f>
        <v>45000</v>
      </c>
      <c r="Y119" s="12">
        <f t="shared" si="1905"/>
        <v>1450000</v>
      </c>
      <c r="Z119" s="12">
        <f t="shared" ref="Z119:AD119" si="1907">SUM(Z120:Z121)</f>
        <v>1784014.52</v>
      </c>
      <c r="AA119" s="12">
        <f t="shared" si="1907"/>
        <v>400000</v>
      </c>
      <c r="AB119" s="12">
        <f t="shared" ref="AB119:AF119" si="1908">SUM(AB120:AB121)</f>
        <v>350000</v>
      </c>
      <c r="AC119" s="12">
        <f t="shared" si="1907"/>
        <v>402080.47</v>
      </c>
      <c r="AD119" s="12">
        <f t="shared" si="1907"/>
        <v>0</v>
      </c>
      <c r="AE119" s="12">
        <f t="shared" si="1908"/>
        <v>380000</v>
      </c>
      <c r="AF119" s="12">
        <f t="shared" si="1908"/>
        <v>450000</v>
      </c>
      <c r="AG119" s="12">
        <f>SUM(AG120:AG121)</f>
        <v>0</v>
      </c>
      <c r="AH119" s="12">
        <f>SUM(AH120:AH121)</f>
        <v>0</v>
      </c>
      <c r="AI119" s="12">
        <f>SUM(AI120:AI121)</f>
        <v>0</v>
      </c>
      <c r="AJ119" s="12">
        <f t="shared" ref="AJ119" si="1909">SUM(AJ120:AJ121)</f>
        <v>0</v>
      </c>
      <c r="AK119" s="12">
        <f>SUM(AK120:AK121)</f>
        <v>0</v>
      </c>
      <c r="AL119" s="12">
        <f>SUM(AL120:AL121)</f>
        <v>0</v>
      </c>
      <c r="AM119" s="12">
        <f t="shared" ref="AM119" si="1910">SUM(AM120:AM121)</f>
        <v>0</v>
      </c>
      <c r="AN119" s="12">
        <f>SUM(AN120:AN121)</f>
        <v>0</v>
      </c>
      <c r="AO119" s="12">
        <f>SUM(AO120:AO121)</f>
        <v>0</v>
      </c>
      <c r="AP119" s="12">
        <f t="shared" ref="AP119" si="1911">SUM(AP120:AP121)</f>
        <v>0</v>
      </c>
      <c r="AQ119" s="12">
        <f>SUM(AQ120:AQ121)</f>
        <v>0</v>
      </c>
      <c r="AR119" s="12">
        <f>SUM(AR120:AR121)</f>
        <v>0</v>
      </c>
      <c r="AS119" s="12">
        <f t="shared" ref="AS119" si="1912">SUM(AS120:AS121)</f>
        <v>0</v>
      </c>
      <c r="AT119" s="12">
        <f>SUM(AT120:AT121)</f>
        <v>0</v>
      </c>
      <c r="AU119" s="12">
        <f>SUM(AU120:AU121)</f>
        <v>0</v>
      </c>
      <c r="AV119" s="12">
        <f t="shared" ref="AV119:AW119" si="1913">SUM(AV120:AV121)</f>
        <v>0</v>
      </c>
      <c r="AW119" s="12">
        <f t="shared" si="1913"/>
        <v>0</v>
      </c>
      <c r="AX119" s="12">
        <f>SUM(AX120:AX121)</f>
        <v>0</v>
      </c>
      <c r="AY119" s="12">
        <f>SUM(AY120:AY121)</f>
        <v>0</v>
      </c>
      <c r="AZ119" s="12">
        <f>SUM(AZ120:AZ121)</f>
        <v>0</v>
      </c>
      <c r="BA119" s="12">
        <f>SUM(BA120:BA121)</f>
        <v>0</v>
      </c>
      <c r="BB119" s="12">
        <f t="shared" ref="BB119" si="1914">SUM(BB120:BB121)</f>
        <v>0</v>
      </c>
      <c r="BC119" s="12">
        <f>SUM(BC120:BC121)</f>
        <v>0</v>
      </c>
      <c r="BD119" s="12">
        <f t="shared" ref="BD119:BG119" si="1915">SUM(BD120:BD121)</f>
        <v>800.23</v>
      </c>
      <c r="BE119" s="12">
        <f t="shared" ref="BE119" si="1916">SUM(BE120:BE121)</f>
        <v>0</v>
      </c>
      <c r="BF119" s="12">
        <f t="shared" si="1915"/>
        <v>0</v>
      </c>
      <c r="BG119" s="12">
        <f t="shared" si="1915"/>
        <v>0</v>
      </c>
      <c r="BH119" s="12">
        <f t="shared" ref="BH119:BJ119" si="1917">SUM(BH120:BH121)</f>
        <v>0</v>
      </c>
      <c r="BI119" s="12">
        <f t="shared" si="1917"/>
        <v>0</v>
      </c>
      <c r="BJ119" s="12">
        <f t="shared" si="1917"/>
        <v>0</v>
      </c>
      <c r="BK119" s="12">
        <f>SUM(BK120:BK121)</f>
        <v>0</v>
      </c>
      <c r="BL119" s="12">
        <f>SUM(BL120:BL121)</f>
        <v>0</v>
      </c>
      <c r="BM119" s="12">
        <f>SUM(BM120:BM121)</f>
        <v>0</v>
      </c>
      <c r="BN119" s="12">
        <f t="shared" ref="BN119" si="1918">SUM(BN120:BN121)</f>
        <v>0</v>
      </c>
      <c r="BO119" s="12">
        <f>SUM(BO120:BO121)</f>
        <v>0</v>
      </c>
      <c r="BP119" s="12">
        <f>SUM(BP120:BP121)</f>
        <v>0</v>
      </c>
      <c r="BQ119" s="12">
        <f t="shared" ref="BQ119" si="1919">SUM(BQ120:BQ121)</f>
        <v>0</v>
      </c>
      <c r="BR119" s="12">
        <f>SUM(BR120:BR121)</f>
        <v>0</v>
      </c>
      <c r="BS119" s="12">
        <f>SUM(BS120:BS121)</f>
        <v>0</v>
      </c>
      <c r="BT119" s="12">
        <f t="shared" ref="BT119" si="1920">SUM(BT120:BT121)</f>
        <v>0</v>
      </c>
      <c r="BU119" s="12">
        <f>SUM(BU120:BU121)</f>
        <v>0</v>
      </c>
      <c r="BV119" s="12">
        <f>SUM(BV120:BV121)</f>
        <v>0</v>
      </c>
      <c r="BW119" s="12">
        <f t="shared" ref="BW119" si="1921">SUM(BW120:BW121)</f>
        <v>0</v>
      </c>
      <c r="BX119" s="12">
        <f>SUM(BX120:BX121)</f>
        <v>0</v>
      </c>
      <c r="BY119" s="12">
        <f>SUM(BY120:BY121)</f>
        <v>0</v>
      </c>
      <c r="BZ119" s="12">
        <f t="shared" ref="BZ119:CA119" si="1922">SUM(BZ120:BZ121)</f>
        <v>0</v>
      </c>
      <c r="CA119" s="12">
        <f t="shared" si="1922"/>
        <v>0</v>
      </c>
      <c r="CB119" s="12">
        <f>SUM(CB120:CB121)</f>
        <v>0</v>
      </c>
      <c r="CC119" s="12">
        <f>SUM(CC120:CC121)</f>
        <v>0</v>
      </c>
      <c r="CD119" s="12">
        <f>SUM(CD120:CD121)</f>
        <v>0</v>
      </c>
      <c r="CE119" s="12">
        <f>SUM(CE120:CE121)</f>
        <v>0</v>
      </c>
      <c r="CF119" s="12">
        <f t="shared" ref="CF119" si="1923">SUM(CF120:CF121)</f>
        <v>0</v>
      </c>
      <c r="CG119" s="12">
        <f>SUM(CG120:CG121)</f>
        <v>0</v>
      </c>
      <c r="CH119" s="12">
        <f t="shared" ref="CH119:CL119" si="1924">SUM(CH120:CH121)</f>
        <v>304.85000000000002</v>
      </c>
      <c r="CI119" s="12">
        <f t="shared" ref="CI119" si="1925">SUM(CI120:CI121)</f>
        <v>0</v>
      </c>
      <c r="CJ119" s="12">
        <f t="shared" si="1924"/>
        <v>0</v>
      </c>
      <c r="CK119" s="12">
        <f t="shared" si="1924"/>
        <v>0</v>
      </c>
      <c r="CL119" s="12">
        <f t="shared" si="1924"/>
        <v>0</v>
      </c>
      <c r="CM119" s="12">
        <f t="shared" ref="CM119:CO119" si="1926">SUM(CM120:CM121)</f>
        <v>0</v>
      </c>
      <c r="CN119" s="12">
        <f t="shared" si="1926"/>
        <v>0</v>
      </c>
      <c r="CO119" s="12">
        <f t="shared" si="1926"/>
        <v>0</v>
      </c>
      <c r="CP119" s="12">
        <f t="shared" si="1902"/>
        <v>84836.11</v>
      </c>
      <c r="CQ119" s="12">
        <f t="shared" si="1902"/>
        <v>150226.75</v>
      </c>
      <c r="CR119" s="12">
        <f t="shared" ref="CR119" si="1927">SUM(CR120:CR121)</f>
        <v>0</v>
      </c>
      <c r="CS119" s="12">
        <f t="shared" si="1902"/>
        <v>0</v>
      </c>
      <c r="CT119" s="12">
        <f t="shared" si="1902"/>
        <v>0</v>
      </c>
      <c r="CU119" s="12">
        <f t="shared" ref="CU119" si="1928">SUM(CU120:CU121)</f>
        <v>0</v>
      </c>
      <c r="CV119" s="12">
        <f t="shared" si="1902"/>
        <v>0</v>
      </c>
      <c r="CW119" s="12">
        <f t="shared" si="1902"/>
        <v>0</v>
      </c>
      <c r="CX119" s="12">
        <f t="shared" ref="CX119" si="1929">SUM(CX120:CX121)</f>
        <v>0</v>
      </c>
      <c r="CY119" s="12">
        <f t="shared" si="1902"/>
        <v>0</v>
      </c>
      <c r="CZ119" s="12">
        <f t="shared" si="1902"/>
        <v>0</v>
      </c>
      <c r="DA119" s="12">
        <f t="shared" ref="DA119" si="1930">SUM(DA120:DA121)</f>
        <v>0</v>
      </c>
      <c r="DB119" s="12">
        <f t="shared" si="1902"/>
        <v>0</v>
      </c>
      <c r="DC119" s="12">
        <f t="shared" si="1902"/>
        <v>0</v>
      </c>
      <c r="DD119" s="12">
        <f t="shared" ref="DD119:DE119" si="1931">SUM(DD120:DD121)</f>
        <v>0</v>
      </c>
      <c r="DE119" s="12">
        <f t="shared" si="1931"/>
        <v>0</v>
      </c>
      <c r="DF119" s="12">
        <f t="shared" si="1902"/>
        <v>17740.53</v>
      </c>
      <c r="DG119" s="12">
        <f t="shared" si="1902"/>
        <v>0</v>
      </c>
      <c r="DH119" s="12">
        <f t="shared" ref="DH119:DP119" si="1932">SUM(DH120:DH121)</f>
        <v>0</v>
      </c>
      <c r="DI119" s="12">
        <f t="shared" si="1932"/>
        <v>0</v>
      </c>
      <c r="DJ119" s="12">
        <f t="shared" ref="DJ119" si="1933">SUM(DJ120:DJ121)</f>
        <v>0</v>
      </c>
      <c r="DK119" s="12">
        <f t="shared" si="1932"/>
        <v>1800000</v>
      </c>
      <c r="DL119" s="12">
        <f t="shared" si="1932"/>
        <v>2234315.6800000002</v>
      </c>
      <c r="DM119" s="12">
        <f t="shared" ref="DM119" si="1934">SUM(DM120:DM121)</f>
        <v>200000</v>
      </c>
      <c r="DN119" s="12">
        <f t="shared" si="1932"/>
        <v>400000</v>
      </c>
      <c r="DO119" s="12">
        <f t="shared" si="1932"/>
        <v>385367.71</v>
      </c>
      <c r="DP119" s="12">
        <f t="shared" si="1932"/>
        <v>0</v>
      </c>
      <c r="DQ119" s="12">
        <f t="shared" ref="DQ119:DS119" si="1935">SUM(DQ120:DQ121)</f>
        <v>345000</v>
      </c>
      <c r="DR119" s="12">
        <f t="shared" si="1935"/>
        <v>150000</v>
      </c>
      <c r="DS119" s="12">
        <f t="shared" si="1935"/>
        <v>0</v>
      </c>
      <c r="DT119" s="12">
        <f t="shared" si="1902"/>
        <v>0</v>
      </c>
      <c r="DU119" s="12">
        <f t="shared" si="1902"/>
        <v>0</v>
      </c>
      <c r="DV119" s="12">
        <f t="shared" ref="DV119" si="1936">SUM(DV120:DV121)</f>
        <v>0</v>
      </c>
      <c r="DW119" s="12">
        <f t="shared" si="1902"/>
        <v>0</v>
      </c>
      <c r="DX119" s="12">
        <f t="shared" si="1902"/>
        <v>0</v>
      </c>
      <c r="DY119" s="12">
        <f t="shared" ref="DY119" si="1937">SUM(DY120:DY121)</f>
        <v>0</v>
      </c>
      <c r="DZ119" s="12">
        <f t="shared" si="1902"/>
        <v>0</v>
      </c>
      <c r="EA119" s="12">
        <f t="shared" si="1902"/>
        <v>0</v>
      </c>
      <c r="EB119" s="12">
        <f t="shared" ref="EB119:EC119" si="1938">SUM(EB120:EB121)</f>
        <v>0</v>
      </c>
      <c r="EC119" s="12">
        <f t="shared" si="1938"/>
        <v>0</v>
      </c>
      <c r="ED119" s="12">
        <f>SUM(ED120:ED121)</f>
        <v>0</v>
      </c>
      <c r="EE119" s="12">
        <f>SUM(EE120:EE121)</f>
        <v>0</v>
      </c>
      <c r="EF119" s="12">
        <f>SUM(EF120:EF121)</f>
        <v>0</v>
      </c>
      <c r="EG119" s="12">
        <f t="shared" si="1902"/>
        <v>0</v>
      </c>
      <c r="EH119" s="12">
        <f t="shared" ref="EH119:EI119" si="1939">SUM(EH120:EH121)</f>
        <v>0</v>
      </c>
      <c r="EI119" s="12">
        <f t="shared" si="1939"/>
        <v>0</v>
      </c>
      <c r="EJ119" s="12">
        <f t="shared" si="1902"/>
        <v>0</v>
      </c>
      <c r="EK119" s="12">
        <f t="shared" si="1902"/>
        <v>0</v>
      </c>
      <c r="EL119" s="12">
        <f t="shared" ref="EL119:ET119" si="1940">SUM(EL120:EL121)</f>
        <v>0</v>
      </c>
      <c r="EM119" s="12">
        <f t="shared" si="1940"/>
        <v>0</v>
      </c>
      <c r="EN119" s="12">
        <f t="shared" ref="EN119" si="1941">SUM(EN120:EN121)</f>
        <v>0</v>
      </c>
      <c r="EO119" s="12">
        <f t="shared" si="1940"/>
        <v>0</v>
      </c>
      <c r="EP119" s="12">
        <f t="shared" si="1940"/>
        <v>190.53</v>
      </c>
      <c r="EQ119" s="12">
        <f t="shared" ref="EQ119" si="1942">SUM(EQ120:EQ121)</f>
        <v>0</v>
      </c>
      <c r="ER119" s="12">
        <f t="shared" si="1940"/>
        <v>0</v>
      </c>
      <c r="ES119" s="12">
        <f t="shared" si="1940"/>
        <v>0</v>
      </c>
      <c r="ET119" s="12">
        <f t="shared" si="1940"/>
        <v>0</v>
      </c>
      <c r="EU119" s="12">
        <f t="shared" ref="EU119:EW119" si="1943">SUM(EU120:EU121)</f>
        <v>0</v>
      </c>
      <c r="EV119" s="12">
        <f t="shared" si="1943"/>
        <v>0</v>
      </c>
      <c r="EW119" s="12">
        <f t="shared" si="1943"/>
        <v>0</v>
      </c>
      <c r="EX119" s="12">
        <f t="shared" si="1902"/>
        <v>0</v>
      </c>
      <c r="EY119" s="12">
        <f t="shared" si="1902"/>
        <v>0</v>
      </c>
      <c r="EZ119" s="12">
        <f t="shared" ref="EZ119" si="1944">SUM(EZ120:EZ121)</f>
        <v>0</v>
      </c>
      <c r="FA119" s="12">
        <f t="shared" si="1902"/>
        <v>0</v>
      </c>
      <c r="FB119" s="12">
        <f t="shared" si="1902"/>
        <v>0</v>
      </c>
      <c r="FC119" s="12">
        <f t="shared" ref="FC119" si="1945">SUM(FC120:FC121)</f>
        <v>0</v>
      </c>
      <c r="FD119" s="12">
        <f t="shared" si="1902"/>
        <v>0</v>
      </c>
      <c r="FE119" s="12">
        <f t="shared" si="1902"/>
        <v>0</v>
      </c>
      <c r="FF119" s="12">
        <f t="shared" ref="FF119" si="1946">SUM(FF120:FF121)</f>
        <v>0</v>
      </c>
      <c r="FG119" s="12">
        <f t="shared" si="1902"/>
        <v>0</v>
      </c>
      <c r="FH119" s="12">
        <f t="shared" si="1902"/>
        <v>0</v>
      </c>
      <c r="FI119" s="12">
        <f t="shared" ref="FI119" si="1947">SUM(FI120:FI121)</f>
        <v>0</v>
      </c>
      <c r="FJ119" s="12">
        <f t="shared" si="1902"/>
        <v>0</v>
      </c>
      <c r="FK119" s="12">
        <f t="shared" si="1902"/>
        <v>0</v>
      </c>
      <c r="FL119" s="12">
        <f t="shared" ref="FL119:FM119" si="1948">SUM(FL120:FL121)</f>
        <v>0</v>
      </c>
      <c r="FM119" s="12">
        <f t="shared" si="1948"/>
        <v>0</v>
      </c>
      <c r="FN119" s="12">
        <f t="shared" si="1902"/>
        <v>0</v>
      </c>
      <c r="FO119" s="12">
        <f t="shared" si="1902"/>
        <v>0</v>
      </c>
      <c r="FP119" s="12">
        <f t="shared" ref="FP119:FX119" si="1949">SUM(FP120:FP121)</f>
        <v>0</v>
      </c>
      <c r="FQ119" s="12">
        <f t="shared" si="1949"/>
        <v>0</v>
      </c>
      <c r="FR119" s="12">
        <f t="shared" ref="FR119" si="1950">SUM(FR120:FR121)</f>
        <v>0</v>
      </c>
      <c r="FS119" s="12">
        <f t="shared" si="1949"/>
        <v>0</v>
      </c>
      <c r="FT119" s="12">
        <f t="shared" si="1949"/>
        <v>362.01</v>
      </c>
      <c r="FU119" s="12">
        <f t="shared" ref="FU119" si="1951">SUM(FU120:FU121)</f>
        <v>0</v>
      </c>
      <c r="FV119" s="12">
        <f t="shared" si="1949"/>
        <v>0</v>
      </c>
      <c r="FW119" s="12">
        <f t="shared" si="1949"/>
        <v>0</v>
      </c>
      <c r="FX119" s="12">
        <f t="shared" si="1949"/>
        <v>0</v>
      </c>
      <c r="FY119" s="12">
        <f t="shared" ref="FY119:GA119" si="1952">SUM(FY120:FY121)</f>
        <v>0</v>
      </c>
      <c r="FZ119" s="12">
        <f t="shared" si="1952"/>
        <v>0</v>
      </c>
      <c r="GA119" s="12">
        <f t="shared" si="1952"/>
        <v>0</v>
      </c>
      <c r="GB119" s="12">
        <f t="shared" si="1902"/>
        <v>0</v>
      </c>
      <c r="GC119" s="12">
        <f t="shared" si="1902"/>
        <v>0</v>
      </c>
      <c r="GD119" s="12">
        <f t="shared" ref="GD119" si="1953">SUM(GD120:GD121)</f>
        <v>0</v>
      </c>
      <c r="GE119" s="12">
        <f t="shared" si="1902"/>
        <v>0</v>
      </c>
      <c r="GF119" s="12">
        <f t="shared" si="1902"/>
        <v>0</v>
      </c>
      <c r="GG119" s="12">
        <f t="shared" ref="GG119" si="1954">SUM(GG120:GG121)</f>
        <v>0</v>
      </c>
      <c r="GH119" s="12">
        <f t="shared" si="1902"/>
        <v>0</v>
      </c>
      <c r="GI119" s="12">
        <f t="shared" si="1902"/>
        <v>0</v>
      </c>
      <c r="GJ119" s="12">
        <f t="shared" ref="GJ119" si="1955">SUM(GJ120:GJ121)</f>
        <v>0</v>
      </c>
      <c r="GK119" s="12">
        <f t="shared" ref="GK119:GQ119" si="1956">SUM(GK120:GK121)</f>
        <v>0</v>
      </c>
      <c r="GL119" s="12">
        <f t="shared" si="1956"/>
        <v>0</v>
      </c>
      <c r="GM119" s="12">
        <f t="shared" ref="GM119" si="1957">SUM(GM120:GM121)</f>
        <v>0</v>
      </c>
      <c r="GN119" s="12">
        <f t="shared" si="1956"/>
        <v>0</v>
      </c>
      <c r="GO119" s="12">
        <f t="shared" si="1956"/>
        <v>0</v>
      </c>
      <c r="GP119" s="12">
        <f t="shared" ref="GP119" si="1958">SUM(GP120:GP121)</f>
        <v>0</v>
      </c>
      <c r="GQ119" s="12">
        <f t="shared" si="1956"/>
        <v>0</v>
      </c>
      <c r="GR119" s="12">
        <f t="shared" ref="GR119:GS119" si="1959">SUM(GR120:GR121)</f>
        <v>0</v>
      </c>
      <c r="GS119" s="12">
        <f t="shared" si="1959"/>
        <v>0</v>
      </c>
      <c r="GT119" s="12">
        <f t="shared" ref="GT119:HM119" si="1960">SUM(GT120:GT121)</f>
        <v>0</v>
      </c>
      <c r="GU119" s="12">
        <f t="shared" si="1960"/>
        <v>0</v>
      </c>
      <c r="GV119" s="12">
        <f t="shared" ref="GV119" si="1961">SUM(GV120:GV121)</f>
        <v>0</v>
      </c>
      <c r="GW119" s="12">
        <f t="shared" si="1960"/>
        <v>0</v>
      </c>
      <c r="GX119" s="12">
        <f t="shared" si="1960"/>
        <v>49973.08</v>
      </c>
      <c r="GY119" s="12">
        <f t="shared" ref="GY119" si="1962">SUM(GY120:GY121)</f>
        <v>20000</v>
      </c>
      <c r="GZ119" s="12">
        <f t="shared" si="1960"/>
        <v>40000</v>
      </c>
      <c r="HA119" s="12">
        <f t="shared" si="1960"/>
        <v>17229.79</v>
      </c>
      <c r="HB119" s="12">
        <f t="shared" ref="HB119:HD119" si="1963">SUM(HB120:HB121)</f>
        <v>10000</v>
      </c>
      <c r="HC119" s="12">
        <f t="shared" si="1963"/>
        <v>10000</v>
      </c>
      <c r="HD119" s="12">
        <f t="shared" si="1963"/>
        <v>0</v>
      </c>
      <c r="HE119" s="12">
        <f t="shared" si="1960"/>
        <v>250000</v>
      </c>
      <c r="HF119" s="12">
        <f t="shared" ref="HF119" si="1964">SUM(HF120:HF121)</f>
        <v>1769836.11</v>
      </c>
      <c r="HG119" s="12">
        <f t="shared" si="1960"/>
        <v>1153393.26</v>
      </c>
      <c r="HH119" s="12">
        <f t="shared" si="1960"/>
        <v>80000</v>
      </c>
      <c r="HI119" s="12">
        <f t="shared" ref="HI119" si="1965">SUM(HI120:HI121)</f>
        <v>95000</v>
      </c>
      <c r="HJ119" s="12">
        <f t="shared" si="1960"/>
        <v>99419.96</v>
      </c>
      <c r="HK119" s="12">
        <f t="shared" si="1960"/>
        <v>92944.35</v>
      </c>
      <c r="HL119" s="12">
        <f t="shared" ref="HL119" si="1966">SUM(HL120:HL121)</f>
        <v>92944.35</v>
      </c>
      <c r="HM119" s="12">
        <f t="shared" si="1960"/>
        <v>104973.45</v>
      </c>
      <c r="HN119" s="12">
        <f t="shared" ref="HN119:HO119" si="1967">SUM(HN120:HN121)</f>
        <v>105000</v>
      </c>
      <c r="HO119" s="12">
        <f t="shared" si="1967"/>
        <v>105000</v>
      </c>
      <c r="HP119" s="12">
        <f t="shared" ref="HP119:HX119" si="1968">SUM(HP120:HP121)</f>
        <v>98739.73</v>
      </c>
      <c r="HQ119" s="12">
        <f t="shared" si="1968"/>
        <v>80000</v>
      </c>
      <c r="HR119" s="12">
        <f t="shared" ref="HR119" si="1969">SUM(HR120:HR121)</f>
        <v>80000</v>
      </c>
      <c r="HS119" s="12">
        <f t="shared" si="1968"/>
        <v>85204.91</v>
      </c>
      <c r="HT119" s="12">
        <f t="shared" ref="HT119:HW119" si="1970">SUM(HT120:HT121)</f>
        <v>130000</v>
      </c>
      <c r="HU119" s="12">
        <f t="shared" ref="HU119" si="1971">SUM(HU120:HU121)</f>
        <v>137962</v>
      </c>
      <c r="HV119" s="12">
        <f t="shared" si="1970"/>
        <v>208360.53</v>
      </c>
      <c r="HW119" s="12">
        <f t="shared" si="1970"/>
        <v>100000</v>
      </c>
      <c r="HX119" s="12">
        <f t="shared" si="1968"/>
        <v>100000</v>
      </c>
      <c r="HY119" s="12">
        <f t="shared" ref="HY119:IA119" si="1972">SUM(HY120:HY121)</f>
        <v>116300.5</v>
      </c>
      <c r="HZ119" s="12">
        <f t="shared" ref="HZ119" si="1973">SUM(HZ120:HZ121)</f>
        <v>45000</v>
      </c>
      <c r="IA119" s="12">
        <f t="shared" si="1972"/>
        <v>3250000</v>
      </c>
      <c r="IB119" s="12">
        <f t="shared" ref="IB119:ID119" si="1974">SUM(IB120:IB121)</f>
        <v>4069960.9</v>
      </c>
      <c r="IC119" s="12">
        <f t="shared" ref="IC119" si="1975">SUM(IC120:IC121)</f>
        <v>620000</v>
      </c>
      <c r="ID119" s="12">
        <f t="shared" si="1974"/>
        <v>790000</v>
      </c>
      <c r="IE119" s="12">
        <f t="shared" ref="IE119:IG119" si="1976">SUM(IE120:IE121)</f>
        <v>804677.97</v>
      </c>
      <c r="IF119" s="12">
        <f t="shared" ref="IF119:II119" si="1977">SUM(IF120:IF121)</f>
        <v>10000</v>
      </c>
      <c r="IG119" s="12">
        <f t="shared" si="1976"/>
        <v>735000</v>
      </c>
      <c r="IH119" s="12">
        <f t="shared" ref="IH119" si="1978">SUM(IH120:IH121)</f>
        <v>472810.88</v>
      </c>
      <c r="II119" s="12">
        <f t="shared" si="1977"/>
        <v>600000</v>
      </c>
      <c r="IJ119" s="54"/>
    </row>
    <row r="120" spans="1:244" x14ac:dyDescent="0.25">
      <c r="A120" s="5">
        <v>6204</v>
      </c>
      <c r="B120" s="9" t="s">
        <v>66</v>
      </c>
      <c r="C120" s="13">
        <v>120000</v>
      </c>
      <c r="D120" s="13">
        <v>1620000</v>
      </c>
      <c r="E120" s="13">
        <v>1003166.51</v>
      </c>
      <c r="F120" s="13">
        <v>80000</v>
      </c>
      <c r="G120" s="13">
        <v>95000</v>
      </c>
      <c r="H120" s="13">
        <v>99419.96</v>
      </c>
      <c r="I120" s="13">
        <v>92944.35</v>
      </c>
      <c r="J120" s="13">
        <v>92944.35</v>
      </c>
      <c r="K120" s="13">
        <v>104973.45</v>
      </c>
      <c r="L120" s="13">
        <v>105000</v>
      </c>
      <c r="M120" s="13">
        <v>105000</v>
      </c>
      <c r="N120" s="13">
        <v>98739.73</v>
      </c>
      <c r="O120" s="13">
        <v>80000</v>
      </c>
      <c r="P120" s="13">
        <v>80000</v>
      </c>
      <c r="Q120" s="13">
        <v>85204.91</v>
      </c>
      <c r="R120" s="13">
        <v>130000</v>
      </c>
      <c r="S120" s="13">
        <v>137962</v>
      </c>
      <c r="T120" s="13">
        <v>190620</v>
      </c>
      <c r="U120" s="13">
        <v>100000</v>
      </c>
      <c r="V120" s="13">
        <v>100000</v>
      </c>
      <c r="W120" s="13">
        <v>116300.5</v>
      </c>
      <c r="X120" s="13">
        <v>45000</v>
      </c>
      <c r="Y120" s="13">
        <v>1450000</v>
      </c>
      <c r="Z120" s="13">
        <v>1784014.52</v>
      </c>
      <c r="AA120" s="13">
        <v>400000</v>
      </c>
      <c r="AB120" s="13">
        <v>350000</v>
      </c>
      <c r="AC120" s="13">
        <v>402080.47</v>
      </c>
      <c r="AD120" s="13">
        <v>0</v>
      </c>
      <c r="AE120" s="13">
        <v>380000</v>
      </c>
      <c r="AF120" s="13">
        <v>450000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800.23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304.85000000000002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84836.11</v>
      </c>
      <c r="CQ120" s="13">
        <v>150226.75</v>
      </c>
      <c r="CR120" s="13">
        <v>0</v>
      </c>
      <c r="CS120" s="13">
        <v>0</v>
      </c>
      <c r="CT120" s="13">
        <v>0</v>
      </c>
      <c r="CU120" s="13">
        <v>0</v>
      </c>
      <c r="CV120" s="13">
        <v>0</v>
      </c>
      <c r="CW120" s="13">
        <v>0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13">
        <v>17740.53</v>
      </c>
      <c r="DG120" s="13">
        <v>0</v>
      </c>
      <c r="DH120" s="13">
        <v>0</v>
      </c>
      <c r="DI120" s="13">
        <v>0</v>
      </c>
      <c r="DJ120" s="13">
        <v>0</v>
      </c>
      <c r="DK120" s="13">
        <v>1800000</v>
      </c>
      <c r="DL120" s="13">
        <v>2234315.6800000002</v>
      </c>
      <c r="DM120" s="13">
        <v>200000</v>
      </c>
      <c r="DN120" s="13">
        <v>400000</v>
      </c>
      <c r="DO120" s="13">
        <v>385367.71</v>
      </c>
      <c r="DP120" s="13">
        <v>0</v>
      </c>
      <c r="DQ120" s="13">
        <v>250000</v>
      </c>
      <c r="DR120" s="13">
        <v>130000</v>
      </c>
      <c r="DS120" s="13">
        <v>0</v>
      </c>
      <c r="DT120" s="13">
        <v>0</v>
      </c>
      <c r="DU120" s="13">
        <v>0</v>
      </c>
      <c r="DV120" s="13">
        <v>0</v>
      </c>
      <c r="DW120" s="13">
        <v>0</v>
      </c>
      <c r="DX120" s="13">
        <v>0</v>
      </c>
      <c r="DY120" s="13">
        <v>0</v>
      </c>
      <c r="DZ120" s="13">
        <v>0</v>
      </c>
      <c r="EA120" s="13">
        <v>0</v>
      </c>
      <c r="EB120" s="13">
        <v>0</v>
      </c>
      <c r="EC120" s="13">
        <v>0</v>
      </c>
      <c r="ED120" s="13">
        <v>0</v>
      </c>
      <c r="EE120" s="13">
        <v>0</v>
      </c>
      <c r="EF120" s="13">
        <v>0</v>
      </c>
      <c r="EG120" s="13">
        <v>0</v>
      </c>
      <c r="EH120" s="13">
        <v>0</v>
      </c>
      <c r="EI120" s="13">
        <v>0</v>
      </c>
      <c r="EJ120" s="13">
        <v>0</v>
      </c>
      <c r="EK120" s="13">
        <v>0</v>
      </c>
      <c r="EL120" s="13">
        <v>0</v>
      </c>
      <c r="EM120" s="13">
        <v>0</v>
      </c>
      <c r="EN120" s="13">
        <v>0</v>
      </c>
      <c r="EO120" s="13">
        <v>0</v>
      </c>
      <c r="EP120" s="13">
        <v>190.53</v>
      </c>
      <c r="EQ120" s="13">
        <v>0</v>
      </c>
      <c r="ER120" s="13">
        <v>0</v>
      </c>
      <c r="ES120" s="13">
        <v>0</v>
      </c>
      <c r="ET120" s="13">
        <v>0</v>
      </c>
      <c r="EU120" s="13">
        <v>0</v>
      </c>
      <c r="EV120" s="13">
        <v>0</v>
      </c>
      <c r="EW120" s="13">
        <v>0</v>
      </c>
      <c r="EX120" s="13">
        <v>0</v>
      </c>
      <c r="EY120" s="13">
        <v>0</v>
      </c>
      <c r="EZ120" s="13">
        <v>0</v>
      </c>
      <c r="FA120" s="13">
        <v>0</v>
      </c>
      <c r="FB120" s="13">
        <v>0</v>
      </c>
      <c r="FC120" s="13">
        <v>0</v>
      </c>
      <c r="FD120" s="13">
        <v>0</v>
      </c>
      <c r="FE120" s="13">
        <v>0</v>
      </c>
      <c r="FF120" s="13">
        <v>0</v>
      </c>
      <c r="FG120" s="13">
        <v>0</v>
      </c>
      <c r="FH120" s="13">
        <v>0</v>
      </c>
      <c r="FI120" s="13">
        <v>0</v>
      </c>
      <c r="FJ120" s="13">
        <v>0</v>
      </c>
      <c r="FK120" s="13">
        <v>0</v>
      </c>
      <c r="FL120" s="13">
        <v>0</v>
      </c>
      <c r="FM120" s="13">
        <v>0</v>
      </c>
      <c r="FN120" s="13">
        <v>0</v>
      </c>
      <c r="FO120" s="13">
        <v>0</v>
      </c>
      <c r="FP120" s="13">
        <v>0</v>
      </c>
      <c r="FQ120" s="13">
        <v>0</v>
      </c>
      <c r="FR120" s="13">
        <v>0</v>
      </c>
      <c r="FS120" s="13">
        <v>0</v>
      </c>
      <c r="FT120" s="13">
        <v>362.01</v>
      </c>
      <c r="FU120" s="13">
        <v>0</v>
      </c>
      <c r="FV120" s="13">
        <v>0</v>
      </c>
      <c r="FW120" s="13">
        <v>0</v>
      </c>
      <c r="FX120" s="13">
        <v>0</v>
      </c>
      <c r="FY120" s="13">
        <v>0</v>
      </c>
      <c r="FZ120" s="13">
        <v>0</v>
      </c>
      <c r="GA120" s="13">
        <v>0</v>
      </c>
      <c r="GB120" s="13">
        <v>0</v>
      </c>
      <c r="GC120" s="13">
        <v>0</v>
      </c>
      <c r="GD120" s="13">
        <v>0</v>
      </c>
      <c r="GE120" s="13">
        <v>0</v>
      </c>
      <c r="GF120" s="13">
        <v>0</v>
      </c>
      <c r="GG120" s="13">
        <v>0</v>
      </c>
      <c r="GH120" s="13">
        <v>0</v>
      </c>
      <c r="GI120" s="13">
        <v>0</v>
      </c>
      <c r="GJ120" s="13">
        <v>0</v>
      </c>
      <c r="GK120" s="13">
        <v>0</v>
      </c>
      <c r="GL120" s="13">
        <v>0</v>
      </c>
      <c r="GM120" s="13">
        <v>0</v>
      </c>
      <c r="GN120" s="13">
        <v>0</v>
      </c>
      <c r="GO120" s="13">
        <v>0</v>
      </c>
      <c r="GP120" s="13">
        <v>0</v>
      </c>
      <c r="GQ120" s="13">
        <v>0</v>
      </c>
      <c r="GR120" s="13">
        <v>0</v>
      </c>
      <c r="GS120" s="13">
        <v>0</v>
      </c>
      <c r="GT120" s="13">
        <v>0</v>
      </c>
      <c r="GU120" s="13">
        <v>0</v>
      </c>
      <c r="GV120" s="13">
        <v>0</v>
      </c>
      <c r="GW120" s="13">
        <v>0</v>
      </c>
      <c r="GX120" s="13">
        <v>49973.08</v>
      </c>
      <c r="GY120" s="13">
        <v>20000</v>
      </c>
      <c r="GZ120" s="13">
        <v>40000</v>
      </c>
      <c r="HA120" s="13">
        <v>17229.79</v>
      </c>
      <c r="HB120" s="13">
        <v>10000</v>
      </c>
      <c r="HC120" s="13">
        <v>10000</v>
      </c>
      <c r="HD120" s="13">
        <v>0</v>
      </c>
      <c r="HE120" s="13">
        <f t="shared" ref="HE120:HN121" si="1979">C120+BK120+AG120+CO120+DS120+EW120+GA120</f>
        <v>120000</v>
      </c>
      <c r="HF120" s="13">
        <f t="shared" si="1979"/>
        <v>1704836.11</v>
      </c>
      <c r="HG120" s="13">
        <f t="shared" si="1979"/>
        <v>1153393.26</v>
      </c>
      <c r="HH120" s="13">
        <f t="shared" si="1979"/>
        <v>80000</v>
      </c>
      <c r="HI120" s="13">
        <f t="shared" si="1979"/>
        <v>95000</v>
      </c>
      <c r="HJ120" s="13">
        <f t="shared" si="1979"/>
        <v>99419.96</v>
      </c>
      <c r="HK120" s="13">
        <f t="shared" si="1979"/>
        <v>92944.35</v>
      </c>
      <c r="HL120" s="13">
        <f t="shared" si="1979"/>
        <v>92944.35</v>
      </c>
      <c r="HM120" s="13">
        <f t="shared" si="1979"/>
        <v>104973.45</v>
      </c>
      <c r="HN120" s="13">
        <f t="shared" si="1979"/>
        <v>105000</v>
      </c>
      <c r="HO120" s="13">
        <f t="shared" ref="HO120:HX121" si="1980">M120+BU120+AQ120+CY120+EC120+FG120+GK120</f>
        <v>105000</v>
      </c>
      <c r="HP120" s="13">
        <f t="shared" si="1980"/>
        <v>98739.73</v>
      </c>
      <c r="HQ120" s="13">
        <f t="shared" si="1980"/>
        <v>80000</v>
      </c>
      <c r="HR120" s="13">
        <f t="shared" si="1980"/>
        <v>80000</v>
      </c>
      <c r="HS120" s="13">
        <f t="shared" si="1980"/>
        <v>85204.91</v>
      </c>
      <c r="HT120" s="13">
        <f t="shared" si="1980"/>
        <v>130000</v>
      </c>
      <c r="HU120" s="13">
        <f t="shared" si="1980"/>
        <v>137962</v>
      </c>
      <c r="HV120" s="13">
        <f t="shared" si="1980"/>
        <v>208360.53</v>
      </c>
      <c r="HW120" s="13">
        <f t="shared" si="1980"/>
        <v>100000</v>
      </c>
      <c r="HX120" s="13">
        <f t="shared" si="1980"/>
        <v>100000</v>
      </c>
      <c r="HY120" s="13">
        <f t="shared" ref="HY120:IA121" si="1981">W120+CE120+BA120+DI120+EM120+FQ120+GU120</f>
        <v>116300.5</v>
      </c>
      <c r="HZ120" s="13">
        <f t="shared" si="1981"/>
        <v>45000</v>
      </c>
      <c r="IA120" s="13">
        <f t="shared" si="1981"/>
        <v>3250000</v>
      </c>
      <c r="IB120" s="13">
        <f t="shared" ref="IB120:IH121" si="1982">Z120+BD120+CH120+DL120+EP120+FT120+GX120</f>
        <v>4069960.9</v>
      </c>
      <c r="IC120" s="13">
        <f t="shared" si="1982"/>
        <v>620000</v>
      </c>
      <c r="ID120" s="13">
        <f t="shared" si="1982"/>
        <v>790000</v>
      </c>
      <c r="IE120" s="13">
        <f t="shared" si="1982"/>
        <v>804677.97</v>
      </c>
      <c r="IF120" s="13">
        <f t="shared" si="1982"/>
        <v>10000</v>
      </c>
      <c r="IG120" s="13">
        <f t="shared" si="1982"/>
        <v>640000</v>
      </c>
      <c r="IH120" s="13">
        <v>455283.52</v>
      </c>
      <c r="II120" s="13">
        <f>AF120+BJ120+CN120+DR120+EV120+FZ120+HD120</f>
        <v>580000</v>
      </c>
      <c r="IJ120" s="54"/>
    </row>
    <row r="121" spans="1:244" ht="30" x14ac:dyDescent="0.25">
      <c r="A121" s="5">
        <v>6207</v>
      </c>
      <c r="B121" s="9" t="s">
        <v>344</v>
      </c>
      <c r="C121" s="13">
        <v>130000</v>
      </c>
      <c r="D121" s="13">
        <v>65000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3">
        <v>0</v>
      </c>
      <c r="DH121" s="13">
        <v>0</v>
      </c>
      <c r="DI121" s="13">
        <v>0</v>
      </c>
      <c r="DJ121" s="13">
        <v>0</v>
      </c>
      <c r="DK121" s="13">
        <v>0</v>
      </c>
      <c r="DL121" s="13">
        <v>0</v>
      </c>
      <c r="DM121" s="13">
        <v>0</v>
      </c>
      <c r="DN121" s="13">
        <v>0</v>
      </c>
      <c r="DO121" s="13">
        <v>0</v>
      </c>
      <c r="DP121" s="13">
        <v>0</v>
      </c>
      <c r="DQ121" s="13">
        <v>95000</v>
      </c>
      <c r="DR121" s="13">
        <v>20000</v>
      </c>
      <c r="DS121" s="13">
        <v>0</v>
      </c>
      <c r="DT121" s="13">
        <v>0</v>
      </c>
      <c r="DU121" s="13">
        <v>0</v>
      </c>
      <c r="DV121" s="13">
        <v>0</v>
      </c>
      <c r="DW121" s="13">
        <v>0</v>
      </c>
      <c r="DX121" s="13">
        <v>0</v>
      </c>
      <c r="DY121" s="13">
        <v>0</v>
      </c>
      <c r="DZ121" s="13">
        <v>0</v>
      </c>
      <c r="EA121" s="13">
        <v>0</v>
      </c>
      <c r="EB121" s="13">
        <v>0</v>
      </c>
      <c r="EC121" s="13">
        <v>0</v>
      </c>
      <c r="ED121" s="13">
        <v>0</v>
      </c>
      <c r="EE121" s="13">
        <v>0</v>
      </c>
      <c r="EF121" s="13">
        <v>0</v>
      </c>
      <c r="EG121" s="13">
        <v>0</v>
      </c>
      <c r="EH121" s="13">
        <v>0</v>
      </c>
      <c r="EI121" s="13">
        <v>0</v>
      </c>
      <c r="EJ121" s="13">
        <v>0</v>
      </c>
      <c r="EK121" s="13">
        <v>0</v>
      </c>
      <c r="EL121" s="13">
        <v>0</v>
      </c>
      <c r="EM121" s="13">
        <v>0</v>
      </c>
      <c r="EN121" s="13">
        <v>0</v>
      </c>
      <c r="EO121" s="13">
        <v>0</v>
      </c>
      <c r="EP121" s="13">
        <v>0</v>
      </c>
      <c r="EQ121" s="13">
        <v>0</v>
      </c>
      <c r="ER121" s="13">
        <v>0</v>
      </c>
      <c r="ES121" s="13">
        <v>0</v>
      </c>
      <c r="ET121" s="13">
        <v>0</v>
      </c>
      <c r="EU121" s="13">
        <v>0</v>
      </c>
      <c r="EV121" s="13">
        <v>0</v>
      </c>
      <c r="EW121" s="13">
        <v>0</v>
      </c>
      <c r="EX121" s="13">
        <v>0</v>
      </c>
      <c r="EY121" s="13">
        <v>0</v>
      </c>
      <c r="EZ121" s="13">
        <v>0</v>
      </c>
      <c r="FA121" s="13">
        <v>0</v>
      </c>
      <c r="FB121" s="13">
        <v>0</v>
      </c>
      <c r="FC121" s="13">
        <v>0</v>
      </c>
      <c r="FD121" s="13">
        <v>0</v>
      </c>
      <c r="FE121" s="13">
        <v>0</v>
      </c>
      <c r="FF121" s="13">
        <v>0</v>
      </c>
      <c r="FG121" s="13">
        <v>0</v>
      </c>
      <c r="FH121" s="13">
        <v>0</v>
      </c>
      <c r="FI121" s="13">
        <v>0</v>
      </c>
      <c r="FJ121" s="13">
        <v>0</v>
      </c>
      <c r="FK121" s="13">
        <v>0</v>
      </c>
      <c r="FL121" s="13">
        <v>0</v>
      </c>
      <c r="FM121" s="13">
        <v>0</v>
      </c>
      <c r="FN121" s="13">
        <v>0</v>
      </c>
      <c r="FO121" s="13">
        <v>0</v>
      </c>
      <c r="FP121" s="13">
        <v>0</v>
      </c>
      <c r="FQ121" s="13">
        <v>0</v>
      </c>
      <c r="FR121" s="13">
        <v>0</v>
      </c>
      <c r="FS121" s="13">
        <v>0</v>
      </c>
      <c r="FT121" s="13">
        <v>0</v>
      </c>
      <c r="FU121" s="13">
        <v>0</v>
      </c>
      <c r="FV121" s="13">
        <v>0</v>
      </c>
      <c r="FW121" s="13">
        <v>0</v>
      </c>
      <c r="FX121" s="13">
        <v>0</v>
      </c>
      <c r="FY121" s="13">
        <v>0</v>
      </c>
      <c r="FZ121" s="13">
        <v>0</v>
      </c>
      <c r="GA121" s="13">
        <v>0</v>
      </c>
      <c r="GB121" s="13">
        <v>0</v>
      </c>
      <c r="GC121" s="13">
        <v>0</v>
      </c>
      <c r="GD121" s="13">
        <v>0</v>
      </c>
      <c r="GE121" s="13">
        <v>0</v>
      </c>
      <c r="GF121" s="13">
        <v>0</v>
      </c>
      <c r="GG121" s="13">
        <v>0</v>
      </c>
      <c r="GH121" s="13">
        <v>0</v>
      </c>
      <c r="GI121" s="13">
        <v>0</v>
      </c>
      <c r="GJ121" s="13">
        <v>0</v>
      </c>
      <c r="GK121" s="13">
        <v>0</v>
      </c>
      <c r="GL121" s="13">
        <v>0</v>
      </c>
      <c r="GM121" s="13">
        <v>0</v>
      </c>
      <c r="GN121" s="13">
        <v>0</v>
      </c>
      <c r="GO121" s="13">
        <v>0</v>
      </c>
      <c r="GP121" s="13">
        <v>0</v>
      </c>
      <c r="GQ121" s="13">
        <v>0</v>
      </c>
      <c r="GR121" s="13">
        <v>0</v>
      </c>
      <c r="GS121" s="13">
        <v>0</v>
      </c>
      <c r="GT121" s="13">
        <v>0</v>
      </c>
      <c r="GU121" s="13">
        <v>0</v>
      </c>
      <c r="GV121" s="13">
        <v>0</v>
      </c>
      <c r="GW121" s="13">
        <v>0</v>
      </c>
      <c r="GX121" s="13">
        <v>0</v>
      </c>
      <c r="GY121" s="13">
        <v>0</v>
      </c>
      <c r="GZ121" s="13">
        <v>0</v>
      </c>
      <c r="HA121" s="13">
        <v>0</v>
      </c>
      <c r="HB121" s="13">
        <v>0</v>
      </c>
      <c r="HC121" s="13">
        <v>0</v>
      </c>
      <c r="HD121" s="13">
        <v>0</v>
      </c>
      <c r="HE121" s="13">
        <f t="shared" si="1979"/>
        <v>130000</v>
      </c>
      <c r="HF121" s="13">
        <f t="shared" si="1979"/>
        <v>65000</v>
      </c>
      <c r="HG121" s="13">
        <f t="shared" si="1979"/>
        <v>0</v>
      </c>
      <c r="HH121" s="13">
        <f t="shared" si="1979"/>
        <v>0</v>
      </c>
      <c r="HI121" s="13">
        <f t="shared" si="1979"/>
        <v>0</v>
      </c>
      <c r="HJ121" s="13">
        <f t="shared" si="1979"/>
        <v>0</v>
      </c>
      <c r="HK121" s="13">
        <f t="shared" si="1979"/>
        <v>0</v>
      </c>
      <c r="HL121" s="13">
        <f t="shared" si="1979"/>
        <v>0</v>
      </c>
      <c r="HM121" s="13">
        <f t="shared" si="1979"/>
        <v>0</v>
      </c>
      <c r="HN121" s="13">
        <f t="shared" si="1979"/>
        <v>0</v>
      </c>
      <c r="HO121" s="13">
        <f t="shared" si="1980"/>
        <v>0</v>
      </c>
      <c r="HP121" s="13">
        <f t="shared" si="1980"/>
        <v>0</v>
      </c>
      <c r="HQ121" s="13">
        <f t="shared" si="1980"/>
        <v>0</v>
      </c>
      <c r="HR121" s="13">
        <f t="shared" si="1980"/>
        <v>0</v>
      </c>
      <c r="HS121" s="13">
        <f t="shared" si="1980"/>
        <v>0</v>
      </c>
      <c r="HT121" s="13">
        <f t="shared" si="1980"/>
        <v>0</v>
      </c>
      <c r="HU121" s="13">
        <f t="shared" si="1980"/>
        <v>0</v>
      </c>
      <c r="HV121" s="13">
        <f t="shared" si="1980"/>
        <v>0</v>
      </c>
      <c r="HW121" s="13">
        <f t="shared" si="1980"/>
        <v>0</v>
      </c>
      <c r="HX121" s="13">
        <f t="shared" si="1980"/>
        <v>0</v>
      </c>
      <c r="HY121" s="13">
        <f t="shared" si="1981"/>
        <v>0</v>
      </c>
      <c r="HZ121" s="13">
        <f t="shared" si="1981"/>
        <v>0</v>
      </c>
      <c r="IA121" s="13">
        <f t="shared" si="1981"/>
        <v>0</v>
      </c>
      <c r="IB121" s="13">
        <f t="shared" si="1982"/>
        <v>0</v>
      </c>
      <c r="IC121" s="13">
        <f t="shared" si="1982"/>
        <v>0</v>
      </c>
      <c r="ID121" s="13">
        <f t="shared" si="1982"/>
        <v>0</v>
      </c>
      <c r="IE121" s="13">
        <f t="shared" si="1982"/>
        <v>0</v>
      </c>
      <c r="IF121" s="13">
        <f t="shared" si="1982"/>
        <v>0</v>
      </c>
      <c r="IG121" s="13">
        <f t="shared" si="1982"/>
        <v>95000</v>
      </c>
      <c r="IH121" s="13">
        <v>17527.36</v>
      </c>
      <c r="II121" s="13">
        <f>AF121+BJ121+CN121+DR121+EV121+FZ121+HD121</f>
        <v>20000</v>
      </c>
      <c r="IJ121" s="54"/>
    </row>
    <row r="122" spans="1:244" ht="20.100000000000001" customHeight="1" x14ac:dyDescent="0.25">
      <c r="A122" s="5">
        <v>7</v>
      </c>
      <c r="B122" s="57" t="s">
        <v>100</v>
      </c>
      <c r="C122" s="11">
        <f t="shared" ref="C122:K122" si="1983">C123+C127+C130</f>
        <v>4000000</v>
      </c>
      <c r="D122" s="11">
        <f t="shared" ref="D122" si="1984">D123+D127+D130</f>
        <v>45.37</v>
      </c>
      <c r="E122" s="11">
        <f t="shared" si="1983"/>
        <v>46.91</v>
      </c>
      <c r="F122" s="11">
        <f t="shared" si="1983"/>
        <v>0</v>
      </c>
      <c r="G122" s="11">
        <f t="shared" ref="G122" si="1985">G123+G127+G130</f>
        <v>0</v>
      </c>
      <c r="H122" s="11">
        <f t="shared" si="1983"/>
        <v>0</v>
      </c>
      <c r="I122" s="11">
        <f t="shared" si="1983"/>
        <v>0</v>
      </c>
      <c r="J122" s="11">
        <f t="shared" ref="J122" si="1986">J123+J127+J130</f>
        <v>0</v>
      </c>
      <c r="K122" s="11">
        <f t="shared" si="1983"/>
        <v>0</v>
      </c>
      <c r="L122" s="11">
        <f>L123+L127+L130</f>
        <v>0</v>
      </c>
      <c r="M122" s="11">
        <f>M123+M127+M130</f>
        <v>0</v>
      </c>
      <c r="N122" s="11">
        <f>N123+N127+N130</f>
        <v>0</v>
      </c>
      <c r="O122" s="11">
        <f t="shared" ref="O122:P122" si="1987">O123+O127+O130</f>
        <v>0</v>
      </c>
      <c r="P122" s="11">
        <f t="shared" si="1987"/>
        <v>0</v>
      </c>
      <c r="Q122" s="11">
        <f t="shared" ref="Q122:GK122" si="1988">Q123+Q125+Q127+Q130</f>
        <v>0</v>
      </c>
      <c r="R122" s="11">
        <f t="shared" ref="R122" si="1989">R123+R125+R127+R130</f>
        <v>0</v>
      </c>
      <c r="S122" s="11">
        <f t="shared" si="1988"/>
        <v>0</v>
      </c>
      <c r="T122" s="11">
        <f t="shared" ref="T122:U122" si="1990">T123+T125+T127+T130</f>
        <v>0</v>
      </c>
      <c r="U122" s="11">
        <f t="shared" si="1990"/>
        <v>0</v>
      </c>
      <c r="V122" s="11">
        <f t="shared" ref="V122:Y122" si="1991">V123+V125+V127+V130</f>
        <v>0</v>
      </c>
      <c r="W122" s="11">
        <f t="shared" si="1991"/>
        <v>0</v>
      </c>
      <c r="X122" s="11">
        <f t="shared" ref="X122" si="1992">X123+X125+X127+X130</f>
        <v>0</v>
      </c>
      <c r="Y122" s="11">
        <f t="shared" si="1991"/>
        <v>0</v>
      </c>
      <c r="Z122" s="11">
        <f t="shared" ref="Z122:AD122" si="1993">Z123+Z125+Z127+Z130</f>
        <v>0</v>
      </c>
      <c r="AA122" s="11">
        <f t="shared" si="1993"/>
        <v>0</v>
      </c>
      <c r="AB122" s="11">
        <f t="shared" ref="AB122:AF122" si="1994">AB123+AB125+AB127+AB130</f>
        <v>0</v>
      </c>
      <c r="AC122" s="11">
        <f t="shared" si="1993"/>
        <v>0</v>
      </c>
      <c r="AD122" s="11">
        <f t="shared" si="1993"/>
        <v>0</v>
      </c>
      <c r="AE122" s="11">
        <f t="shared" si="1994"/>
        <v>0</v>
      </c>
      <c r="AF122" s="11">
        <f t="shared" si="1994"/>
        <v>0</v>
      </c>
      <c r="AG122" s="11">
        <f>AG123+AG125+AG127+AG130</f>
        <v>0</v>
      </c>
      <c r="AH122" s="11">
        <f>AH123+AH125+AH127+AH130</f>
        <v>344.74</v>
      </c>
      <c r="AI122" s="11">
        <f>AI123+AI125+AI127+AI130</f>
        <v>356.45</v>
      </c>
      <c r="AJ122" s="11">
        <f t="shared" ref="AJ122" si="1995">AJ123+AJ125+AJ127+AJ130</f>
        <v>0</v>
      </c>
      <c r="AK122" s="11">
        <f>AK123+AK125+AK127+AK130</f>
        <v>0</v>
      </c>
      <c r="AL122" s="11">
        <f>AL123+AL125+AL127+AL130</f>
        <v>82226.64</v>
      </c>
      <c r="AM122" s="11">
        <f t="shared" ref="AM122" si="1996">AM123+AM125+AM127+AM130</f>
        <v>0</v>
      </c>
      <c r="AN122" s="11">
        <f>AN123+AN125+AN127+AN130</f>
        <v>0</v>
      </c>
      <c r="AO122" s="11">
        <f>AO123+AO125+AO127+AO130</f>
        <v>0</v>
      </c>
      <c r="AP122" s="11">
        <f t="shared" ref="AP122" si="1997">AP123+AP125+AP127+AP130</f>
        <v>0</v>
      </c>
      <c r="AQ122" s="11">
        <f>AQ123+AQ125+AQ127+AQ130</f>
        <v>0</v>
      </c>
      <c r="AR122" s="11">
        <f>AR123+AR125+AR127+AR130</f>
        <v>608.36</v>
      </c>
      <c r="AS122" s="11">
        <f t="shared" ref="AS122" si="1998">AS123+AS125+AS127+AS130</f>
        <v>0</v>
      </c>
      <c r="AT122" s="11">
        <f>AT123+AT125+AT127+AT130</f>
        <v>0</v>
      </c>
      <c r="AU122" s="11">
        <f>AU123+AU125+AU127+AU130</f>
        <v>0</v>
      </c>
      <c r="AV122" s="11">
        <f t="shared" ref="AV122:AW122" si="1999">AV123+AV125+AV127+AV130</f>
        <v>0</v>
      </c>
      <c r="AW122" s="11">
        <f t="shared" si="1999"/>
        <v>0</v>
      </c>
      <c r="AX122" s="11">
        <f>AX123+AX125+AX127+AX130</f>
        <v>0</v>
      </c>
      <c r="AY122" s="11">
        <f>AY123+AY125+AY127+AY130</f>
        <v>0</v>
      </c>
      <c r="AZ122" s="11">
        <f>AZ123+AZ125+AZ127+AZ130</f>
        <v>0</v>
      </c>
      <c r="BA122" s="11">
        <f>BA123+BA125+BA127+BA130</f>
        <v>0</v>
      </c>
      <c r="BB122" s="11">
        <f t="shared" ref="BB122" si="2000">BB123+BB125+BB127+BB130</f>
        <v>0</v>
      </c>
      <c r="BC122" s="11">
        <f>BC123+BC125+BC127+BC130</f>
        <v>0</v>
      </c>
      <c r="BD122" s="11">
        <f t="shared" ref="BD122:BG122" si="2001">BD123+BD125+BD127+BD130</f>
        <v>0</v>
      </c>
      <c r="BE122" s="11">
        <f t="shared" ref="BE122" si="2002">BE123+BE125+BE127+BE130</f>
        <v>0</v>
      </c>
      <c r="BF122" s="11">
        <f t="shared" si="2001"/>
        <v>0</v>
      </c>
      <c r="BG122" s="11">
        <f t="shared" si="2001"/>
        <v>0</v>
      </c>
      <c r="BH122" s="11">
        <f t="shared" ref="BH122:BJ122" si="2003">BH123+BH125+BH127+BH130</f>
        <v>0</v>
      </c>
      <c r="BI122" s="11">
        <f t="shared" si="2003"/>
        <v>0</v>
      </c>
      <c r="BJ122" s="11">
        <f t="shared" si="2003"/>
        <v>0</v>
      </c>
      <c r="BK122" s="11">
        <f>BK123+BK125+BK127+BK130</f>
        <v>0</v>
      </c>
      <c r="BL122" s="11">
        <f>BL123+BL125+BL127+BL130</f>
        <v>208.65</v>
      </c>
      <c r="BM122" s="11">
        <f>BM123+BM125+BM127+BM130</f>
        <v>215.74</v>
      </c>
      <c r="BN122" s="11">
        <f t="shared" ref="BN122" si="2004">BN123+BN125+BN127+BN130</f>
        <v>0</v>
      </c>
      <c r="BO122" s="11">
        <f>BO123+BO125+BO127+BO130</f>
        <v>0</v>
      </c>
      <c r="BP122" s="11">
        <f>BP123+BP125+BP127+BP130</f>
        <v>0</v>
      </c>
      <c r="BQ122" s="11">
        <f t="shared" ref="BQ122" si="2005">BQ123+BQ125+BQ127+BQ130</f>
        <v>0</v>
      </c>
      <c r="BR122" s="11">
        <f>BR123+BR125+BR127+BR130</f>
        <v>0</v>
      </c>
      <c r="BS122" s="11">
        <f>BS123+BS125+BS127+BS130</f>
        <v>0</v>
      </c>
      <c r="BT122" s="11">
        <f t="shared" ref="BT122" si="2006">BT123+BT125+BT127+BT130</f>
        <v>0</v>
      </c>
      <c r="BU122" s="11">
        <f>BU123+BU125+BU127+BU130</f>
        <v>0</v>
      </c>
      <c r="BV122" s="11">
        <f>BV123+BV125+BV127+BV130</f>
        <v>0</v>
      </c>
      <c r="BW122" s="11">
        <f t="shared" ref="BW122" si="2007">BW123+BW125+BW127+BW130</f>
        <v>0</v>
      </c>
      <c r="BX122" s="11">
        <f>BX123+BX125+BX127+BX130</f>
        <v>0</v>
      </c>
      <c r="BY122" s="11">
        <f>BY123+BY125+BY127+BY130</f>
        <v>0</v>
      </c>
      <c r="BZ122" s="11">
        <f t="shared" ref="BZ122:CA122" si="2008">BZ123+BZ125+BZ127+BZ130</f>
        <v>0</v>
      </c>
      <c r="CA122" s="11">
        <f t="shared" si="2008"/>
        <v>0</v>
      </c>
      <c r="CB122" s="11">
        <f>CB123+CB125+CB127+CB130</f>
        <v>0</v>
      </c>
      <c r="CC122" s="11">
        <f>CC123+CC125+CC127+CC130</f>
        <v>0</v>
      </c>
      <c r="CD122" s="11">
        <f>CD123+CD125+CD127+CD130</f>
        <v>0</v>
      </c>
      <c r="CE122" s="11">
        <f>CE123+CE125+CE127+CE130</f>
        <v>0</v>
      </c>
      <c r="CF122" s="11">
        <f t="shared" ref="CF122" si="2009">CF123+CF125+CF127+CF130</f>
        <v>0</v>
      </c>
      <c r="CG122" s="11">
        <f>CG123+CG125+CG127+CG130</f>
        <v>0</v>
      </c>
      <c r="CH122" s="11">
        <f t="shared" ref="CH122:CL122" si="2010">CH123+CH125+CH127+CH130</f>
        <v>0</v>
      </c>
      <c r="CI122" s="11">
        <f t="shared" ref="CI122" si="2011">CI123+CI125+CI127+CI130</f>
        <v>0</v>
      </c>
      <c r="CJ122" s="11">
        <f t="shared" si="2010"/>
        <v>0</v>
      </c>
      <c r="CK122" s="11">
        <f t="shared" si="2010"/>
        <v>0</v>
      </c>
      <c r="CL122" s="11">
        <f t="shared" si="2010"/>
        <v>0</v>
      </c>
      <c r="CM122" s="11">
        <f t="shared" ref="CM122:CO122" si="2012">CM123+CM125+CM127+CM130</f>
        <v>0</v>
      </c>
      <c r="CN122" s="11">
        <f t="shared" si="2012"/>
        <v>0</v>
      </c>
      <c r="CO122" s="11">
        <f t="shared" si="2012"/>
        <v>0</v>
      </c>
      <c r="CP122" s="11">
        <f t="shared" si="1988"/>
        <v>9.07</v>
      </c>
      <c r="CQ122" s="11">
        <f t="shared" si="1988"/>
        <v>9.3699999999999992</v>
      </c>
      <c r="CR122" s="11">
        <f t="shared" ref="CR122" si="2013">CR123+CR125+CR127+CR130</f>
        <v>0</v>
      </c>
      <c r="CS122" s="11">
        <f t="shared" si="1988"/>
        <v>0</v>
      </c>
      <c r="CT122" s="11">
        <f t="shared" si="1988"/>
        <v>0</v>
      </c>
      <c r="CU122" s="11">
        <f t="shared" ref="CU122" si="2014">CU123+CU125+CU127+CU130</f>
        <v>0</v>
      </c>
      <c r="CV122" s="11">
        <f t="shared" si="1988"/>
        <v>0</v>
      </c>
      <c r="CW122" s="11">
        <f t="shared" si="1988"/>
        <v>0</v>
      </c>
      <c r="CX122" s="11">
        <f t="shared" ref="CX122" si="2015">CX123+CX125+CX127+CX130</f>
        <v>0</v>
      </c>
      <c r="CY122" s="11">
        <f t="shared" si="1988"/>
        <v>0</v>
      </c>
      <c r="CZ122" s="11">
        <f t="shared" si="1988"/>
        <v>0</v>
      </c>
      <c r="DA122" s="11">
        <f t="shared" ref="DA122" si="2016">DA123+DA125+DA127+DA130</f>
        <v>0</v>
      </c>
      <c r="DB122" s="11">
        <f t="shared" si="1988"/>
        <v>0</v>
      </c>
      <c r="DC122" s="11">
        <f t="shared" si="1988"/>
        <v>0</v>
      </c>
      <c r="DD122" s="11">
        <f t="shared" ref="DD122:DE122" si="2017">DD123+DD125+DD127+DD130</f>
        <v>0</v>
      </c>
      <c r="DE122" s="11">
        <f t="shared" si="2017"/>
        <v>0</v>
      </c>
      <c r="DF122" s="11">
        <f t="shared" si="1988"/>
        <v>0</v>
      </c>
      <c r="DG122" s="11">
        <f t="shared" si="1988"/>
        <v>0</v>
      </c>
      <c r="DH122" s="11">
        <f t="shared" ref="DH122:DP122" si="2018">DH123+DH125+DH127+DH130</f>
        <v>0</v>
      </c>
      <c r="DI122" s="11">
        <f t="shared" si="2018"/>
        <v>0</v>
      </c>
      <c r="DJ122" s="11">
        <f t="shared" ref="DJ122" si="2019">DJ123+DJ125+DJ127+DJ130</f>
        <v>0</v>
      </c>
      <c r="DK122" s="11">
        <f t="shared" si="2018"/>
        <v>0</v>
      </c>
      <c r="DL122" s="11">
        <f t="shared" si="2018"/>
        <v>9840</v>
      </c>
      <c r="DM122" s="11">
        <f t="shared" ref="DM122" si="2020">DM123+DM125+DM127+DM130</f>
        <v>0</v>
      </c>
      <c r="DN122" s="11">
        <f t="shared" si="2018"/>
        <v>0</v>
      </c>
      <c r="DO122" s="11">
        <f t="shared" si="2018"/>
        <v>0</v>
      </c>
      <c r="DP122" s="11">
        <f t="shared" si="2018"/>
        <v>0</v>
      </c>
      <c r="DQ122" s="11">
        <f t="shared" ref="DQ122:DS122" si="2021">DQ123+DQ125+DQ127+DQ130</f>
        <v>0</v>
      </c>
      <c r="DR122" s="11">
        <f t="shared" si="2021"/>
        <v>0</v>
      </c>
      <c r="DS122" s="11">
        <f t="shared" si="2021"/>
        <v>0</v>
      </c>
      <c r="DT122" s="11">
        <f t="shared" si="1988"/>
        <v>90.72</v>
      </c>
      <c r="DU122" s="11">
        <f t="shared" si="1988"/>
        <v>93.8</v>
      </c>
      <c r="DV122" s="11">
        <f t="shared" ref="DV122" si="2022">DV123+DV125+DV127+DV130</f>
        <v>0</v>
      </c>
      <c r="DW122" s="11">
        <f t="shared" si="1988"/>
        <v>0</v>
      </c>
      <c r="DX122" s="11">
        <f t="shared" si="1988"/>
        <v>0</v>
      </c>
      <c r="DY122" s="11">
        <f t="shared" ref="DY122" si="2023">DY123+DY125+DY127+DY130</f>
        <v>0</v>
      </c>
      <c r="DZ122" s="11">
        <f t="shared" si="1988"/>
        <v>0</v>
      </c>
      <c r="EA122" s="11">
        <f t="shared" si="1988"/>
        <v>0</v>
      </c>
      <c r="EB122" s="11">
        <f t="shared" ref="EB122:EC122" si="2024">EB123+EB125+EB127+EB130</f>
        <v>0</v>
      </c>
      <c r="EC122" s="11">
        <f t="shared" si="2024"/>
        <v>0</v>
      </c>
      <c r="ED122" s="11">
        <f>ED123+ED125+ED127+ED130</f>
        <v>0</v>
      </c>
      <c r="EE122" s="11">
        <f>EE123+EE125+EE127+EE130</f>
        <v>0</v>
      </c>
      <c r="EF122" s="11">
        <f>EF123+EF125+EF127+EF130</f>
        <v>0</v>
      </c>
      <c r="EG122" s="11">
        <f t="shared" si="1988"/>
        <v>0</v>
      </c>
      <c r="EH122" s="11">
        <f t="shared" ref="EH122:EI122" si="2025">EH123+EH125+EH127+EH130</f>
        <v>0</v>
      </c>
      <c r="EI122" s="11">
        <f t="shared" si="2025"/>
        <v>0</v>
      </c>
      <c r="EJ122" s="11">
        <f t="shared" si="1988"/>
        <v>0</v>
      </c>
      <c r="EK122" s="11">
        <f t="shared" si="1988"/>
        <v>0</v>
      </c>
      <c r="EL122" s="11">
        <f t="shared" ref="EL122:ET122" si="2026">EL123+EL125+EL127+EL130</f>
        <v>0</v>
      </c>
      <c r="EM122" s="11">
        <f t="shared" si="2026"/>
        <v>0</v>
      </c>
      <c r="EN122" s="11">
        <f t="shared" ref="EN122" si="2027">EN123+EN125+EN127+EN130</f>
        <v>0</v>
      </c>
      <c r="EO122" s="11">
        <f t="shared" si="2026"/>
        <v>0</v>
      </c>
      <c r="EP122" s="11">
        <f t="shared" si="2026"/>
        <v>404.68</v>
      </c>
      <c r="EQ122" s="11">
        <f t="shared" ref="EQ122" si="2028">EQ123+EQ125+EQ127+EQ130</f>
        <v>0</v>
      </c>
      <c r="ER122" s="11">
        <f t="shared" si="2026"/>
        <v>0</v>
      </c>
      <c r="ES122" s="11">
        <f t="shared" si="2026"/>
        <v>301.61</v>
      </c>
      <c r="ET122" s="11">
        <f t="shared" si="2026"/>
        <v>0</v>
      </c>
      <c r="EU122" s="11">
        <f t="shared" ref="EU122:EW122" si="2029">EU123+EU125+EU127+EU130</f>
        <v>871.79</v>
      </c>
      <c r="EV122" s="11">
        <f t="shared" si="2029"/>
        <v>0</v>
      </c>
      <c r="EW122" s="11">
        <f t="shared" si="2029"/>
        <v>0</v>
      </c>
      <c r="EX122" s="11">
        <f t="shared" si="1988"/>
        <v>215.65</v>
      </c>
      <c r="EY122" s="11">
        <f t="shared" si="1988"/>
        <v>222.73</v>
      </c>
      <c r="EZ122" s="11">
        <f t="shared" ref="EZ122" si="2030">EZ123+EZ125+EZ127+EZ130</f>
        <v>0</v>
      </c>
      <c r="FA122" s="11">
        <f t="shared" si="1988"/>
        <v>0</v>
      </c>
      <c r="FB122" s="11">
        <f t="shared" si="1988"/>
        <v>80</v>
      </c>
      <c r="FC122" s="11">
        <f t="shared" ref="FC122" si="2031">FC123+FC125+FC127+FC130</f>
        <v>0</v>
      </c>
      <c r="FD122" s="11">
        <f t="shared" si="1988"/>
        <v>15.5</v>
      </c>
      <c r="FE122" s="11">
        <f t="shared" si="1988"/>
        <v>15.5</v>
      </c>
      <c r="FF122" s="11">
        <f t="shared" ref="FF122" si="2032">FF123+FF125+FF127+FF130</f>
        <v>0</v>
      </c>
      <c r="FG122" s="11">
        <f t="shared" si="1988"/>
        <v>0</v>
      </c>
      <c r="FH122" s="11">
        <f t="shared" si="1988"/>
        <v>0</v>
      </c>
      <c r="FI122" s="11">
        <f t="shared" ref="FI122" si="2033">FI123+FI125+FI127+FI130</f>
        <v>0</v>
      </c>
      <c r="FJ122" s="11">
        <f t="shared" si="1988"/>
        <v>0</v>
      </c>
      <c r="FK122" s="11">
        <f t="shared" si="1988"/>
        <v>0</v>
      </c>
      <c r="FL122" s="11">
        <f t="shared" ref="FL122:FM122" si="2034">FL123+FL125+FL127+FL130</f>
        <v>0</v>
      </c>
      <c r="FM122" s="11">
        <f t="shared" si="2034"/>
        <v>0</v>
      </c>
      <c r="FN122" s="11">
        <f t="shared" si="1988"/>
        <v>0</v>
      </c>
      <c r="FO122" s="11">
        <f t="shared" si="1988"/>
        <v>0</v>
      </c>
      <c r="FP122" s="11">
        <f t="shared" ref="FP122:FX122" si="2035">FP123+FP125+FP127+FP130</f>
        <v>0</v>
      </c>
      <c r="FQ122" s="11">
        <f t="shared" si="2035"/>
        <v>0</v>
      </c>
      <c r="FR122" s="11">
        <f t="shared" ref="FR122" si="2036">FR123+FR125+FR127+FR130</f>
        <v>0</v>
      </c>
      <c r="FS122" s="11">
        <f t="shared" si="2035"/>
        <v>0</v>
      </c>
      <c r="FT122" s="11">
        <f t="shared" si="2035"/>
        <v>3318.01</v>
      </c>
      <c r="FU122" s="11">
        <f t="shared" ref="FU122" si="2037">FU123+FU125+FU127+FU130</f>
        <v>0</v>
      </c>
      <c r="FV122" s="11">
        <f t="shared" si="2035"/>
        <v>30000</v>
      </c>
      <c r="FW122" s="11">
        <f t="shared" si="2035"/>
        <v>0</v>
      </c>
      <c r="FX122" s="11">
        <f t="shared" si="2035"/>
        <v>0</v>
      </c>
      <c r="FY122" s="11">
        <f t="shared" ref="FY122:GA122" si="2038">FY123+FY125+FY127+FY130</f>
        <v>0</v>
      </c>
      <c r="FZ122" s="11">
        <f t="shared" si="2038"/>
        <v>0</v>
      </c>
      <c r="GA122" s="11">
        <f t="shared" si="2038"/>
        <v>2450000</v>
      </c>
      <c r="GB122" s="11">
        <f t="shared" si="1988"/>
        <v>2453085.9</v>
      </c>
      <c r="GC122" s="11">
        <f t="shared" si="1988"/>
        <v>2302922.9900000002</v>
      </c>
      <c r="GD122" s="11">
        <f t="shared" ref="GD122" si="2039">GD123+GD125+GD127+GD130</f>
        <v>2201300</v>
      </c>
      <c r="GE122" s="11">
        <f t="shared" si="1988"/>
        <v>2700300</v>
      </c>
      <c r="GF122" s="11">
        <f t="shared" si="1988"/>
        <v>2509405.2999999998</v>
      </c>
      <c r="GG122" s="11">
        <f t="shared" ref="GG122" si="2040">GG123+GG125+GG127+GG130</f>
        <v>2426961.58</v>
      </c>
      <c r="GH122" s="11">
        <f t="shared" si="1988"/>
        <v>2426961.58</v>
      </c>
      <c r="GI122" s="11">
        <f t="shared" si="1988"/>
        <v>2538077.23</v>
      </c>
      <c r="GJ122" s="11">
        <f t="shared" ref="GJ122" si="2041">GJ123+GJ125+GJ127+GJ130</f>
        <v>2500000</v>
      </c>
      <c r="GK122" s="11">
        <f t="shared" si="1988"/>
        <v>2520000</v>
      </c>
      <c r="GL122" s="11">
        <f t="shared" ref="GL122:GS122" si="2042">GL123+GL125+GL127+GL130</f>
        <v>2380052.35</v>
      </c>
      <c r="GM122" s="11">
        <f t="shared" ref="GM122" si="2043">GM123+GM125+GM127+GM130</f>
        <v>2500000</v>
      </c>
      <c r="GN122" s="11">
        <f t="shared" si="2042"/>
        <v>2661000</v>
      </c>
      <c r="GO122" s="11">
        <f t="shared" si="2042"/>
        <v>2543772.5499999998</v>
      </c>
      <c r="GP122" s="11">
        <f t="shared" ref="GP122:GQ122" si="2044">GP123+GP125+GP127+GP130</f>
        <v>2600000</v>
      </c>
      <c r="GQ122" s="11">
        <f t="shared" si="2044"/>
        <v>2129900</v>
      </c>
      <c r="GR122" s="11">
        <f t="shared" si="2042"/>
        <v>2472063.42</v>
      </c>
      <c r="GS122" s="11">
        <f t="shared" si="2042"/>
        <v>2500000</v>
      </c>
      <c r="GT122" s="11">
        <f t="shared" ref="GT122:HM122" si="2045">GT123+GT125+GT127+GT130</f>
        <v>2510300</v>
      </c>
      <c r="GU122" s="11">
        <f t="shared" si="2045"/>
        <v>2075151.19</v>
      </c>
      <c r="GV122" s="11">
        <f t="shared" ref="GV122" si="2046">GV123+GV125+GV127+GV130</f>
        <v>2500000</v>
      </c>
      <c r="GW122" s="11">
        <f t="shared" si="2045"/>
        <v>2500000</v>
      </c>
      <c r="GX122" s="11">
        <f t="shared" si="2045"/>
        <v>2123443.34</v>
      </c>
      <c r="GY122" s="11">
        <f t="shared" ref="GY122" si="2047">GY123+GY125+GY127+GY130</f>
        <v>2400000</v>
      </c>
      <c r="GZ122" s="11">
        <f t="shared" si="2045"/>
        <v>2400000</v>
      </c>
      <c r="HA122" s="11">
        <f t="shared" si="2045"/>
        <v>2272835.9900000002</v>
      </c>
      <c r="HB122" s="11">
        <f t="shared" ref="HB122:HD122" si="2048">HB123+HB125+HB127+HB130</f>
        <v>2400000</v>
      </c>
      <c r="HC122" s="11">
        <f t="shared" si="2048"/>
        <v>2400000</v>
      </c>
      <c r="HD122" s="11">
        <f t="shared" si="2048"/>
        <v>2400000</v>
      </c>
      <c r="HE122" s="11">
        <f t="shared" si="2045"/>
        <v>6450000</v>
      </c>
      <c r="HF122" s="11">
        <f t="shared" ref="HF122" si="2049">HF123+HF125+HF127+HF130</f>
        <v>2454000.1</v>
      </c>
      <c r="HG122" s="11">
        <f t="shared" si="2045"/>
        <v>2303867.9900000002</v>
      </c>
      <c r="HH122" s="11">
        <f t="shared" si="2045"/>
        <v>2201300</v>
      </c>
      <c r="HI122" s="11">
        <f t="shared" ref="HI122" si="2050">HI123+HI125+HI127+HI130</f>
        <v>2700300</v>
      </c>
      <c r="HJ122" s="11">
        <f t="shared" si="2045"/>
        <v>2591711.94</v>
      </c>
      <c r="HK122" s="11">
        <f t="shared" si="2045"/>
        <v>2426961.58</v>
      </c>
      <c r="HL122" s="11">
        <f t="shared" ref="HL122" si="2051">HL123+HL125+HL127+HL130</f>
        <v>2426977.08</v>
      </c>
      <c r="HM122" s="11">
        <f t="shared" si="2045"/>
        <v>2538092.73</v>
      </c>
      <c r="HN122" s="11">
        <f t="shared" ref="HN122:HO122" si="2052">HN123+HN125+HN127+HN130</f>
        <v>2500000</v>
      </c>
      <c r="HO122" s="11">
        <f t="shared" si="2052"/>
        <v>2520000</v>
      </c>
      <c r="HP122" s="11">
        <f t="shared" ref="HP122:HX122" si="2053">HP123+HP125+HP127+HP130</f>
        <v>2380660.71</v>
      </c>
      <c r="HQ122" s="11">
        <f t="shared" si="2053"/>
        <v>2500000</v>
      </c>
      <c r="HR122" s="11">
        <f t="shared" ref="HR122" si="2054">HR123+HR125+HR127+HR130</f>
        <v>2661000</v>
      </c>
      <c r="HS122" s="11">
        <f t="shared" si="2053"/>
        <v>2543772.5499999998</v>
      </c>
      <c r="HT122" s="11">
        <f t="shared" ref="HT122:HW122" si="2055">HT123+HT125+HT127+HT130</f>
        <v>2600000</v>
      </c>
      <c r="HU122" s="11">
        <f t="shared" ref="HU122" si="2056">HU123+HU125+HU127+HU130</f>
        <v>2129900</v>
      </c>
      <c r="HV122" s="11">
        <f t="shared" si="2055"/>
        <v>2472063.42</v>
      </c>
      <c r="HW122" s="11">
        <f t="shared" si="2055"/>
        <v>2500000</v>
      </c>
      <c r="HX122" s="11">
        <f t="shared" si="2053"/>
        <v>2510300</v>
      </c>
      <c r="HY122" s="11">
        <f t="shared" ref="HY122:IA122" si="2057">HY123+HY125+HY127+HY130</f>
        <v>2075151.19</v>
      </c>
      <c r="HZ122" s="11">
        <f t="shared" ref="HZ122" si="2058">HZ123+HZ125+HZ127+HZ130</f>
        <v>2500000</v>
      </c>
      <c r="IA122" s="11">
        <f t="shared" si="2057"/>
        <v>2500000</v>
      </c>
      <c r="IB122" s="11">
        <f t="shared" ref="IB122:ID122" si="2059">IB123+IB125+IB127+IB130</f>
        <v>2137006.0299999998</v>
      </c>
      <c r="IC122" s="11">
        <f t="shared" ref="IC122" si="2060">IC123+IC125+IC127+IC130</f>
        <v>2400000</v>
      </c>
      <c r="ID122" s="11">
        <f t="shared" si="2059"/>
        <v>2430000</v>
      </c>
      <c r="IE122" s="11">
        <f t="shared" ref="IE122:IG122" si="2061">IE123+IE125+IE127+IE130</f>
        <v>2273137.6</v>
      </c>
      <c r="IF122" s="11">
        <f t="shared" ref="IF122:II122" si="2062">IF123+IF125+IF127+IF130</f>
        <v>2400000</v>
      </c>
      <c r="IG122" s="11">
        <f t="shared" si="2061"/>
        <v>2400871.79</v>
      </c>
      <c r="IH122" s="11">
        <f t="shared" ref="IH122" si="2063">IH123+IH125+IH127+IH130</f>
        <v>2163182.79</v>
      </c>
      <c r="II122" s="11">
        <f t="shared" si="2062"/>
        <v>2400000</v>
      </c>
      <c r="IJ122" s="54"/>
    </row>
    <row r="123" spans="1:244" ht="15" customHeight="1" x14ac:dyDescent="0.25">
      <c r="A123" s="5">
        <v>72</v>
      </c>
      <c r="B123" s="8" t="s">
        <v>67</v>
      </c>
      <c r="C123" s="12">
        <f>SUM(C124)</f>
        <v>0</v>
      </c>
      <c r="D123" s="12">
        <f>SUM(D124)</f>
        <v>0</v>
      </c>
      <c r="E123" s="12">
        <f>SUM(E124)</f>
        <v>0</v>
      </c>
      <c r="F123" s="12">
        <f t="shared" ref="F123:BJ123" si="2064">SUM(F124)</f>
        <v>0</v>
      </c>
      <c r="G123" s="12">
        <f t="shared" si="2064"/>
        <v>0</v>
      </c>
      <c r="H123" s="12">
        <f t="shared" si="2064"/>
        <v>0</v>
      </c>
      <c r="I123" s="12">
        <f t="shared" si="2064"/>
        <v>0</v>
      </c>
      <c r="J123" s="12">
        <f t="shared" si="2064"/>
        <v>0</v>
      </c>
      <c r="K123" s="12">
        <f t="shared" si="2064"/>
        <v>0</v>
      </c>
      <c r="L123" s="12">
        <f>SUM(L124)</f>
        <v>0</v>
      </c>
      <c r="M123" s="12">
        <f>SUM(M124)</f>
        <v>0</v>
      </c>
      <c r="N123" s="12">
        <f t="shared" ref="N123:T123" si="2065">SUM(N124)</f>
        <v>0</v>
      </c>
      <c r="O123" s="12">
        <f>SUM(O124)</f>
        <v>0</v>
      </c>
      <c r="P123" s="12">
        <f>SUM(P124)</f>
        <v>0</v>
      </c>
      <c r="Q123" s="12">
        <f t="shared" si="2065"/>
        <v>0</v>
      </c>
      <c r="R123" s="12">
        <f>SUM(R124)</f>
        <v>0</v>
      </c>
      <c r="S123" s="12">
        <f>SUM(S124)</f>
        <v>0</v>
      </c>
      <c r="T123" s="12">
        <f t="shared" si="2065"/>
        <v>0</v>
      </c>
      <c r="U123" s="12">
        <f>SUM(U124)</f>
        <v>0</v>
      </c>
      <c r="V123" s="12">
        <f>SUM(V124)</f>
        <v>0</v>
      </c>
      <c r="W123" s="12">
        <f t="shared" ref="W123:AF123" si="2066">SUM(W124)</f>
        <v>0</v>
      </c>
      <c r="X123" s="12">
        <f t="shared" si="2066"/>
        <v>0</v>
      </c>
      <c r="Y123" s="12">
        <f t="shared" si="2066"/>
        <v>0</v>
      </c>
      <c r="Z123" s="12">
        <f t="shared" si="2066"/>
        <v>0</v>
      </c>
      <c r="AA123" s="12">
        <f t="shared" si="2066"/>
        <v>0</v>
      </c>
      <c r="AB123" s="12">
        <f t="shared" si="2066"/>
        <v>0</v>
      </c>
      <c r="AC123" s="12">
        <f t="shared" si="2066"/>
        <v>0</v>
      </c>
      <c r="AD123" s="12">
        <f t="shared" si="2066"/>
        <v>0</v>
      </c>
      <c r="AE123" s="12">
        <f t="shared" si="2066"/>
        <v>0</v>
      </c>
      <c r="AF123" s="12">
        <f t="shared" si="2066"/>
        <v>0</v>
      </c>
      <c r="AG123" s="12">
        <f t="shared" ref="AG123:BC123" si="2067">SUM(AG124)</f>
        <v>0</v>
      </c>
      <c r="AH123" s="12">
        <f t="shared" si="2067"/>
        <v>0</v>
      </c>
      <c r="AI123" s="12">
        <f t="shared" si="2067"/>
        <v>0</v>
      </c>
      <c r="AJ123" s="12">
        <f t="shared" si="2067"/>
        <v>0</v>
      </c>
      <c r="AK123" s="12">
        <f t="shared" si="2067"/>
        <v>0</v>
      </c>
      <c r="AL123" s="12">
        <f t="shared" si="2067"/>
        <v>0</v>
      </c>
      <c r="AM123" s="12">
        <f t="shared" si="2067"/>
        <v>0</v>
      </c>
      <c r="AN123" s="12">
        <f t="shared" si="2067"/>
        <v>0</v>
      </c>
      <c r="AO123" s="12">
        <f t="shared" si="2067"/>
        <v>0</v>
      </c>
      <c r="AP123" s="12">
        <f t="shared" si="2067"/>
        <v>0</v>
      </c>
      <c r="AQ123" s="12">
        <f t="shared" si="2067"/>
        <v>0</v>
      </c>
      <c r="AR123" s="12">
        <f t="shared" si="2067"/>
        <v>0</v>
      </c>
      <c r="AS123" s="12">
        <f t="shared" si="2067"/>
        <v>0</v>
      </c>
      <c r="AT123" s="12">
        <f t="shared" si="2067"/>
        <v>0</v>
      </c>
      <c r="AU123" s="12">
        <f t="shared" si="2067"/>
        <v>0</v>
      </c>
      <c r="AV123" s="12">
        <f t="shared" si="2067"/>
        <v>0</v>
      </c>
      <c r="AW123" s="12">
        <f t="shared" si="2067"/>
        <v>0</v>
      </c>
      <c r="AX123" s="12">
        <f t="shared" si="2067"/>
        <v>0</v>
      </c>
      <c r="AY123" s="12">
        <f t="shared" si="2067"/>
        <v>0</v>
      </c>
      <c r="AZ123" s="12">
        <f t="shared" si="2067"/>
        <v>0</v>
      </c>
      <c r="BA123" s="12">
        <f t="shared" si="2067"/>
        <v>0</v>
      </c>
      <c r="BB123" s="12">
        <f t="shared" si="2067"/>
        <v>0</v>
      </c>
      <c r="BC123" s="12">
        <f t="shared" si="2067"/>
        <v>0</v>
      </c>
      <c r="BD123" s="12">
        <f t="shared" si="2064"/>
        <v>0</v>
      </c>
      <c r="BE123" s="12">
        <f t="shared" si="2064"/>
        <v>0</v>
      </c>
      <c r="BF123" s="12">
        <f t="shared" si="2064"/>
        <v>0</v>
      </c>
      <c r="BG123" s="12">
        <f t="shared" si="2064"/>
        <v>0</v>
      </c>
      <c r="BH123" s="12">
        <f t="shared" si="2064"/>
        <v>0</v>
      </c>
      <c r="BI123" s="12">
        <f t="shared" si="2064"/>
        <v>0</v>
      </c>
      <c r="BJ123" s="12">
        <f t="shared" si="2064"/>
        <v>0</v>
      </c>
      <c r="BK123" s="12">
        <f t="shared" ref="BK123:BO123" si="2068">SUM(BK124)</f>
        <v>0</v>
      </c>
      <c r="BL123" s="12">
        <f t="shared" si="2068"/>
        <v>0</v>
      </c>
      <c r="BM123" s="12">
        <f t="shared" si="2068"/>
        <v>0</v>
      </c>
      <c r="BN123" s="12">
        <f t="shared" si="2068"/>
        <v>0</v>
      </c>
      <c r="BO123" s="12">
        <f t="shared" si="2068"/>
        <v>0</v>
      </c>
      <c r="BP123" s="12">
        <f t="shared" ref="BP123:CG123" si="2069">SUM(BP124)</f>
        <v>0</v>
      </c>
      <c r="BQ123" s="12">
        <f t="shared" si="2069"/>
        <v>0</v>
      </c>
      <c r="BR123" s="12">
        <f t="shared" si="2069"/>
        <v>0</v>
      </c>
      <c r="BS123" s="12">
        <f t="shared" si="2069"/>
        <v>0</v>
      </c>
      <c r="BT123" s="12">
        <f t="shared" si="2069"/>
        <v>0</v>
      </c>
      <c r="BU123" s="12">
        <f t="shared" si="2069"/>
        <v>0</v>
      </c>
      <c r="BV123" s="12">
        <f t="shared" si="2069"/>
        <v>0</v>
      </c>
      <c r="BW123" s="12">
        <f t="shared" si="2069"/>
        <v>0</v>
      </c>
      <c r="BX123" s="12">
        <f t="shared" si="2069"/>
        <v>0</v>
      </c>
      <c r="BY123" s="12">
        <f t="shared" si="2069"/>
        <v>0</v>
      </c>
      <c r="BZ123" s="12">
        <f t="shared" si="2069"/>
        <v>0</v>
      </c>
      <c r="CA123" s="12">
        <f t="shared" si="2069"/>
        <v>0</v>
      </c>
      <c r="CB123" s="12">
        <f t="shared" si="2069"/>
        <v>0</v>
      </c>
      <c r="CC123" s="12">
        <f t="shared" si="2069"/>
        <v>0</v>
      </c>
      <c r="CD123" s="12">
        <f t="shared" si="2069"/>
        <v>0</v>
      </c>
      <c r="CE123" s="12">
        <f t="shared" si="2069"/>
        <v>0</v>
      </c>
      <c r="CF123" s="12">
        <f t="shared" si="2069"/>
        <v>0</v>
      </c>
      <c r="CG123" s="12">
        <f t="shared" si="2069"/>
        <v>0</v>
      </c>
      <c r="CH123" s="12">
        <f t="shared" ref="CH123:FB123" si="2070">SUM(CH124)</f>
        <v>0</v>
      </c>
      <c r="CI123" s="12">
        <f t="shared" si="2070"/>
        <v>0</v>
      </c>
      <c r="CJ123" s="12">
        <f t="shared" si="2070"/>
        <v>0</v>
      </c>
      <c r="CK123" s="12">
        <f t="shared" si="2070"/>
        <v>0</v>
      </c>
      <c r="CL123" s="12">
        <f t="shared" si="2070"/>
        <v>0</v>
      </c>
      <c r="CM123" s="12">
        <f t="shared" si="2070"/>
        <v>0</v>
      </c>
      <c r="CN123" s="12">
        <f t="shared" si="2070"/>
        <v>0</v>
      </c>
      <c r="CO123" s="12">
        <f t="shared" si="2070"/>
        <v>0</v>
      </c>
      <c r="CP123" s="12">
        <f t="shared" si="2070"/>
        <v>0</v>
      </c>
      <c r="CQ123" s="12">
        <f t="shared" si="2070"/>
        <v>0</v>
      </c>
      <c r="CR123" s="12">
        <f t="shared" si="2070"/>
        <v>0</v>
      </c>
      <c r="CS123" s="12">
        <f t="shared" si="2070"/>
        <v>0</v>
      </c>
      <c r="CT123" s="12">
        <f t="shared" si="2070"/>
        <v>0</v>
      </c>
      <c r="CU123" s="12">
        <f t="shared" si="2070"/>
        <v>0</v>
      </c>
      <c r="CV123" s="12">
        <f t="shared" si="2070"/>
        <v>0</v>
      </c>
      <c r="CW123" s="12">
        <f t="shared" si="2070"/>
        <v>0</v>
      </c>
      <c r="CX123" s="12">
        <f t="shared" si="2070"/>
        <v>0</v>
      </c>
      <c r="CY123" s="12">
        <f t="shared" si="2070"/>
        <v>0</v>
      </c>
      <c r="CZ123" s="12">
        <f t="shared" si="2070"/>
        <v>0</v>
      </c>
      <c r="DA123" s="12">
        <f t="shared" si="2070"/>
        <v>0</v>
      </c>
      <c r="DB123" s="12">
        <f t="shared" si="2070"/>
        <v>0</v>
      </c>
      <c r="DC123" s="12">
        <f t="shared" si="2070"/>
        <v>0</v>
      </c>
      <c r="DD123" s="12">
        <f t="shared" si="2070"/>
        <v>0</v>
      </c>
      <c r="DE123" s="12">
        <f t="shared" si="2070"/>
        <v>0</v>
      </c>
      <c r="DF123" s="12">
        <f t="shared" si="2070"/>
        <v>0</v>
      </c>
      <c r="DG123" s="12">
        <f t="shared" si="2070"/>
        <v>0</v>
      </c>
      <c r="DH123" s="12">
        <f t="shared" si="2070"/>
        <v>0</v>
      </c>
      <c r="DI123" s="12">
        <f t="shared" si="2070"/>
        <v>0</v>
      </c>
      <c r="DJ123" s="12">
        <f t="shared" si="2070"/>
        <v>0</v>
      </c>
      <c r="DK123" s="12">
        <f t="shared" si="2070"/>
        <v>0</v>
      </c>
      <c r="DL123" s="12">
        <f t="shared" si="2070"/>
        <v>0</v>
      </c>
      <c r="DM123" s="12">
        <f t="shared" si="2070"/>
        <v>0</v>
      </c>
      <c r="DN123" s="12">
        <f t="shared" si="2070"/>
        <v>0</v>
      </c>
      <c r="DO123" s="12">
        <f t="shared" si="2070"/>
        <v>0</v>
      </c>
      <c r="DP123" s="12">
        <f t="shared" si="2070"/>
        <v>0</v>
      </c>
      <c r="DQ123" s="12">
        <f t="shared" si="2070"/>
        <v>0</v>
      </c>
      <c r="DR123" s="12">
        <f t="shared" si="2070"/>
        <v>0</v>
      </c>
      <c r="DS123" s="12">
        <f t="shared" si="2070"/>
        <v>0</v>
      </c>
      <c r="DT123" s="12">
        <f t="shared" si="2070"/>
        <v>0</v>
      </c>
      <c r="DU123" s="12">
        <f t="shared" si="2070"/>
        <v>0</v>
      </c>
      <c r="DV123" s="12">
        <f t="shared" si="2070"/>
        <v>0</v>
      </c>
      <c r="DW123" s="12">
        <f t="shared" si="2070"/>
        <v>0</v>
      </c>
      <c r="DX123" s="12">
        <f t="shared" si="2070"/>
        <v>0</v>
      </c>
      <c r="DY123" s="12">
        <f t="shared" si="2070"/>
        <v>0</v>
      </c>
      <c r="DZ123" s="12">
        <f t="shared" si="2070"/>
        <v>0</v>
      </c>
      <c r="EA123" s="12">
        <f t="shared" si="2070"/>
        <v>0</v>
      </c>
      <c r="EB123" s="12">
        <f t="shared" si="2070"/>
        <v>0</v>
      </c>
      <c r="EC123" s="12">
        <f t="shared" si="2070"/>
        <v>0</v>
      </c>
      <c r="ED123" s="12">
        <f>SUM(ED124)</f>
        <v>0</v>
      </c>
      <c r="EE123" s="12">
        <f>SUM(EE124)</f>
        <v>0</v>
      </c>
      <c r="EF123" s="12">
        <f>SUM(EF124)</f>
        <v>0</v>
      </c>
      <c r="EG123" s="12">
        <f t="shared" si="2070"/>
        <v>0</v>
      </c>
      <c r="EH123" s="12">
        <f t="shared" si="2070"/>
        <v>0</v>
      </c>
      <c r="EI123" s="12">
        <f t="shared" si="2070"/>
        <v>0</v>
      </c>
      <c r="EJ123" s="12">
        <f t="shared" si="2070"/>
        <v>0</v>
      </c>
      <c r="EK123" s="12">
        <f t="shared" si="2070"/>
        <v>0</v>
      </c>
      <c r="EL123" s="12">
        <f t="shared" si="2070"/>
        <v>0</v>
      </c>
      <c r="EM123" s="12">
        <f t="shared" si="2070"/>
        <v>0</v>
      </c>
      <c r="EN123" s="12">
        <f t="shared" si="2070"/>
        <v>0</v>
      </c>
      <c r="EO123" s="12">
        <f t="shared" si="2070"/>
        <v>0</v>
      </c>
      <c r="EP123" s="12">
        <f t="shared" si="2070"/>
        <v>0</v>
      </c>
      <c r="EQ123" s="12">
        <f t="shared" si="2070"/>
        <v>0</v>
      </c>
      <c r="ER123" s="12">
        <f t="shared" si="2070"/>
        <v>0</v>
      </c>
      <c r="ES123" s="12">
        <f t="shared" si="2070"/>
        <v>0</v>
      </c>
      <c r="ET123" s="12">
        <f t="shared" si="2070"/>
        <v>0</v>
      </c>
      <c r="EU123" s="12">
        <f t="shared" si="2070"/>
        <v>0</v>
      </c>
      <c r="EV123" s="12">
        <f t="shared" si="2070"/>
        <v>0</v>
      </c>
      <c r="EW123" s="12">
        <f t="shared" si="2070"/>
        <v>0</v>
      </c>
      <c r="EX123" s="12">
        <f t="shared" si="2070"/>
        <v>0</v>
      </c>
      <c r="EY123" s="12">
        <f t="shared" si="2070"/>
        <v>0</v>
      </c>
      <c r="EZ123" s="12">
        <f t="shared" si="2070"/>
        <v>0</v>
      </c>
      <c r="FA123" s="12">
        <f t="shared" si="2070"/>
        <v>0</v>
      </c>
      <c r="FB123" s="12">
        <f t="shared" si="2070"/>
        <v>0</v>
      </c>
      <c r="FC123" s="12">
        <f>SUM(FC124)</f>
        <v>0</v>
      </c>
      <c r="FD123" s="12">
        <f>SUM(FD124)</f>
        <v>0</v>
      </c>
      <c r="FE123" s="12">
        <f t="shared" ref="FE123:GF123" si="2071">SUM(FE124)</f>
        <v>0</v>
      </c>
      <c r="FF123" s="12">
        <f t="shared" si="2071"/>
        <v>0</v>
      </c>
      <c r="FG123" s="12">
        <f t="shared" si="2071"/>
        <v>0</v>
      </c>
      <c r="FH123" s="12">
        <f t="shared" si="2071"/>
        <v>0</v>
      </c>
      <c r="FI123" s="12">
        <f t="shared" si="2071"/>
        <v>0</v>
      </c>
      <c r="FJ123" s="12">
        <f t="shared" si="2071"/>
        <v>0</v>
      </c>
      <c r="FK123" s="12">
        <f t="shared" si="2071"/>
        <v>0</v>
      </c>
      <c r="FL123" s="12">
        <f t="shared" si="2071"/>
        <v>0</v>
      </c>
      <c r="FM123" s="12">
        <f t="shared" si="2071"/>
        <v>0</v>
      </c>
      <c r="FN123" s="12">
        <f t="shared" si="2071"/>
        <v>0</v>
      </c>
      <c r="FO123" s="12">
        <f t="shared" si="2071"/>
        <v>0</v>
      </c>
      <c r="FP123" s="12">
        <f t="shared" si="2071"/>
        <v>0</v>
      </c>
      <c r="FQ123" s="12">
        <f t="shared" si="2071"/>
        <v>0</v>
      </c>
      <c r="FR123" s="12">
        <f t="shared" si="2071"/>
        <v>0</v>
      </c>
      <c r="FS123" s="12">
        <f t="shared" si="2071"/>
        <v>0</v>
      </c>
      <c r="FT123" s="12">
        <f t="shared" si="2071"/>
        <v>0</v>
      </c>
      <c r="FU123" s="12">
        <f t="shared" si="2071"/>
        <v>0</v>
      </c>
      <c r="FV123" s="12">
        <f t="shared" si="2071"/>
        <v>0</v>
      </c>
      <c r="FW123" s="12">
        <f t="shared" si="2071"/>
        <v>0</v>
      </c>
      <c r="FX123" s="12">
        <f t="shared" si="2071"/>
        <v>0</v>
      </c>
      <c r="FY123" s="12">
        <f t="shared" si="2071"/>
        <v>0</v>
      </c>
      <c r="FZ123" s="12">
        <f t="shared" si="2071"/>
        <v>0</v>
      </c>
      <c r="GA123" s="12">
        <f t="shared" si="2071"/>
        <v>0</v>
      </c>
      <c r="GB123" s="12">
        <f t="shared" si="2071"/>
        <v>1728</v>
      </c>
      <c r="GC123" s="12">
        <f t="shared" si="2071"/>
        <v>1728</v>
      </c>
      <c r="GD123" s="12">
        <f t="shared" si="2071"/>
        <v>1300</v>
      </c>
      <c r="GE123" s="12">
        <f t="shared" si="2071"/>
        <v>300</v>
      </c>
      <c r="GF123" s="12">
        <f t="shared" si="2071"/>
        <v>0</v>
      </c>
      <c r="GG123" s="12">
        <f>SUM(GG124)</f>
        <v>300</v>
      </c>
      <c r="GH123" s="12">
        <f>SUM(GH124)</f>
        <v>300</v>
      </c>
      <c r="GI123" s="12">
        <f t="shared" ref="GI123:II123" si="2072">SUM(GI124)</f>
        <v>0</v>
      </c>
      <c r="GJ123" s="12">
        <f t="shared" si="2072"/>
        <v>0</v>
      </c>
      <c r="GK123" s="12">
        <f t="shared" si="2072"/>
        <v>0</v>
      </c>
      <c r="GL123" s="12">
        <f t="shared" si="2072"/>
        <v>0</v>
      </c>
      <c r="GM123" s="12">
        <f t="shared" si="2072"/>
        <v>0</v>
      </c>
      <c r="GN123" s="12">
        <f t="shared" si="2072"/>
        <v>0</v>
      </c>
      <c r="GO123" s="12">
        <f t="shared" si="2072"/>
        <v>0</v>
      </c>
      <c r="GP123" s="12">
        <f t="shared" si="2072"/>
        <v>0</v>
      </c>
      <c r="GQ123" s="12">
        <f t="shared" si="2072"/>
        <v>0</v>
      </c>
      <c r="GR123" s="12">
        <f t="shared" si="2072"/>
        <v>0</v>
      </c>
      <c r="GS123" s="12">
        <f t="shared" si="2072"/>
        <v>0</v>
      </c>
      <c r="GT123" s="12">
        <f t="shared" si="2072"/>
        <v>0</v>
      </c>
      <c r="GU123" s="12">
        <f t="shared" si="2072"/>
        <v>0</v>
      </c>
      <c r="GV123" s="12">
        <f t="shared" si="2072"/>
        <v>0</v>
      </c>
      <c r="GW123" s="12">
        <f t="shared" si="2072"/>
        <v>0</v>
      </c>
      <c r="GX123" s="12">
        <f t="shared" si="2072"/>
        <v>0</v>
      </c>
      <c r="GY123" s="12">
        <f t="shared" si="2072"/>
        <v>0</v>
      </c>
      <c r="GZ123" s="12">
        <f t="shared" si="2072"/>
        <v>0</v>
      </c>
      <c r="HA123" s="12">
        <f t="shared" si="2072"/>
        <v>0</v>
      </c>
      <c r="HB123" s="12">
        <f t="shared" si="2072"/>
        <v>0</v>
      </c>
      <c r="HC123" s="12">
        <f t="shared" si="2072"/>
        <v>0</v>
      </c>
      <c r="HD123" s="12">
        <f t="shared" si="2072"/>
        <v>0</v>
      </c>
      <c r="HE123" s="12">
        <f t="shared" si="2072"/>
        <v>0</v>
      </c>
      <c r="HF123" s="12">
        <f t="shared" si="2072"/>
        <v>1728</v>
      </c>
      <c r="HG123" s="12">
        <f t="shared" si="2072"/>
        <v>1728</v>
      </c>
      <c r="HH123" s="12">
        <f t="shared" si="2072"/>
        <v>1300</v>
      </c>
      <c r="HI123" s="12">
        <f t="shared" si="2072"/>
        <v>300</v>
      </c>
      <c r="HJ123" s="12">
        <f t="shared" si="2072"/>
        <v>0</v>
      </c>
      <c r="HK123" s="12">
        <f t="shared" si="2072"/>
        <v>300</v>
      </c>
      <c r="HL123" s="12">
        <f t="shared" si="2072"/>
        <v>300</v>
      </c>
      <c r="HM123" s="12">
        <f t="shared" si="2072"/>
        <v>0</v>
      </c>
      <c r="HN123" s="12">
        <f t="shared" si="2072"/>
        <v>0</v>
      </c>
      <c r="HO123" s="12">
        <f t="shared" si="2072"/>
        <v>0</v>
      </c>
      <c r="HP123" s="12">
        <f t="shared" si="2072"/>
        <v>0</v>
      </c>
      <c r="HQ123" s="12">
        <f t="shared" si="2072"/>
        <v>0</v>
      </c>
      <c r="HR123" s="12">
        <f t="shared" si="2072"/>
        <v>0</v>
      </c>
      <c r="HS123" s="12">
        <f t="shared" si="2072"/>
        <v>0</v>
      </c>
      <c r="HT123" s="12">
        <f t="shared" si="2072"/>
        <v>0</v>
      </c>
      <c r="HU123" s="12">
        <f t="shared" si="2072"/>
        <v>0</v>
      </c>
      <c r="HV123" s="12">
        <f t="shared" si="2072"/>
        <v>0</v>
      </c>
      <c r="HW123" s="12">
        <f t="shared" si="2072"/>
        <v>0</v>
      </c>
      <c r="HX123" s="12">
        <f t="shared" si="2072"/>
        <v>0</v>
      </c>
      <c r="HY123" s="12">
        <f t="shared" si="2072"/>
        <v>0</v>
      </c>
      <c r="HZ123" s="12">
        <f t="shared" si="2072"/>
        <v>0</v>
      </c>
      <c r="IA123" s="12">
        <f t="shared" si="2072"/>
        <v>0</v>
      </c>
      <c r="IB123" s="12">
        <f t="shared" si="2072"/>
        <v>0</v>
      </c>
      <c r="IC123" s="12">
        <f t="shared" si="2072"/>
        <v>0</v>
      </c>
      <c r="ID123" s="12">
        <f t="shared" si="2072"/>
        <v>0</v>
      </c>
      <c r="IE123" s="12">
        <f t="shared" si="2072"/>
        <v>0</v>
      </c>
      <c r="IF123" s="12">
        <f t="shared" si="2072"/>
        <v>0</v>
      </c>
      <c r="IG123" s="12">
        <f t="shared" si="2072"/>
        <v>0</v>
      </c>
      <c r="IH123" s="12">
        <f t="shared" si="2072"/>
        <v>0</v>
      </c>
      <c r="II123" s="12">
        <f t="shared" si="2072"/>
        <v>0</v>
      </c>
      <c r="IJ123" s="54"/>
    </row>
    <row r="124" spans="1:244" x14ac:dyDescent="0.25">
      <c r="A124" s="5">
        <v>7200</v>
      </c>
      <c r="B124" s="9" t="s">
        <v>67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3">
        <v>0</v>
      </c>
      <c r="DH124" s="13">
        <v>0</v>
      </c>
      <c r="DI124" s="13">
        <v>0</v>
      </c>
      <c r="DJ124" s="13">
        <v>0</v>
      </c>
      <c r="DK124" s="13">
        <v>0</v>
      </c>
      <c r="DL124" s="13">
        <v>0</v>
      </c>
      <c r="DM124" s="13">
        <v>0</v>
      </c>
      <c r="DN124" s="13">
        <v>0</v>
      </c>
      <c r="DO124" s="13">
        <v>0</v>
      </c>
      <c r="DP124" s="13">
        <v>0</v>
      </c>
      <c r="DQ124" s="13">
        <v>0</v>
      </c>
      <c r="DR124" s="13">
        <v>0</v>
      </c>
      <c r="DS124" s="13">
        <v>0</v>
      </c>
      <c r="DT124" s="13">
        <v>0</v>
      </c>
      <c r="DU124" s="13">
        <v>0</v>
      </c>
      <c r="DV124" s="13">
        <v>0</v>
      </c>
      <c r="DW124" s="13">
        <v>0</v>
      </c>
      <c r="DX124" s="13">
        <v>0</v>
      </c>
      <c r="DY124" s="13">
        <v>0</v>
      </c>
      <c r="DZ124" s="13">
        <v>0</v>
      </c>
      <c r="EA124" s="13">
        <v>0</v>
      </c>
      <c r="EB124" s="13">
        <v>0</v>
      </c>
      <c r="EC124" s="13">
        <v>0</v>
      </c>
      <c r="ED124" s="13">
        <v>0</v>
      </c>
      <c r="EE124" s="13">
        <v>0</v>
      </c>
      <c r="EF124" s="13">
        <v>0</v>
      </c>
      <c r="EG124" s="13">
        <v>0</v>
      </c>
      <c r="EH124" s="13">
        <v>0</v>
      </c>
      <c r="EI124" s="13">
        <v>0</v>
      </c>
      <c r="EJ124" s="13">
        <v>0</v>
      </c>
      <c r="EK124" s="13">
        <v>0</v>
      </c>
      <c r="EL124" s="13">
        <v>0</v>
      </c>
      <c r="EM124" s="13">
        <v>0</v>
      </c>
      <c r="EN124" s="13">
        <v>0</v>
      </c>
      <c r="EO124" s="13">
        <v>0</v>
      </c>
      <c r="EP124" s="13">
        <v>0</v>
      </c>
      <c r="EQ124" s="13">
        <v>0</v>
      </c>
      <c r="ER124" s="13">
        <v>0</v>
      </c>
      <c r="ES124" s="13">
        <v>0</v>
      </c>
      <c r="ET124" s="13">
        <v>0</v>
      </c>
      <c r="EU124" s="13">
        <v>0</v>
      </c>
      <c r="EV124" s="13">
        <v>0</v>
      </c>
      <c r="EW124" s="13">
        <v>0</v>
      </c>
      <c r="EX124" s="13">
        <v>0</v>
      </c>
      <c r="EY124" s="13">
        <v>0</v>
      </c>
      <c r="EZ124" s="13">
        <v>0</v>
      </c>
      <c r="FA124" s="13">
        <v>0</v>
      </c>
      <c r="FB124" s="13">
        <v>0</v>
      </c>
      <c r="FC124" s="13">
        <v>0</v>
      </c>
      <c r="FD124" s="13">
        <v>0</v>
      </c>
      <c r="FE124" s="13">
        <v>0</v>
      </c>
      <c r="FF124" s="13">
        <v>0</v>
      </c>
      <c r="FG124" s="13">
        <v>0</v>
      </c>
      <c r="FH124" s="13">
        <v>0</v>
      </c>
      <c r="FI124" s="13">
        <v>0</v>
      </c>
      <c r="FJ124" s="13">
        <v>0</v>
      </c>
      <c r="FK124" s="13">
        <v>0</v>
      </c>
      <c r="FL124" s="13">
        <v>0</v>
      </c>
      <c r="FM124" s="13">
        <v>0</v>
      </c>
      <c r="FN124" s="13">
        <v>0</v>
      </c>
      <c r="FO124" s="13">
        <v>0</v>
      </c>
      <c r="FP124" s="13">
        <v>0</v>
      </c>
      <c r="FQ124" s="13">
        <v>0</v>
      </c>
      <c r="FR124" s="13">
        <v>0</v>
      </c>
      <c r="FS124" s="13">
        <v>0</v>
      </c>
      <c r="FT124" s="13">
        <v>0</v>
      </c>
      <c r="FU124" s="13">
        <v>0</v>
      </c>
      <c r="FV124" s="13">
        <v>0</v>
      </c>
      <c r="FW124" s="13">
        <v>0</v>
      </c>
      <c r="FX124" s="13">
        <v>0</v>
      </c>
      <c r="FY124" s="13">
        <v>0</v>
      </c>
      <c r="FZ124" s="13">
        <v>0</v>
      </c>
      <c r="GA124" s="13">
        <v>0</v>
      </c>
      <c r="GB124" s="13">
        <v>1728</v>
      </c>
      <c r="GC124" s="13">
        <v>1728</v>
      </c>
      <c r="GD124" s="13">
        <v>1300</v>
      </c>
      <c r="GE124" s="13">
        <v>300</v>
      </c>
      <c r="GF124" s="13">
        <v>0</v>
      </c>
      <c r="GG124" s="13">
        <v>300</v>
      </c>
      <c r="GH124" s="13">
        <v>300</v>
      </c>
      <c r="GI124" s="13">
        <v>0</v>
      </c>
      <c r="GJ124" s="13">
        <v>0</v>
      </c>
      <c r="GK124" s="13">
        <v>0</v>
      </c>
      <c r="GL124" s="13">
        <v>0</v>
      </c>
      <c r="GM124" s="13">
        <v>0</v>
      </c>
      <c r="GN124" s="13">
        <v>0</v>
      </c>
      <c r="GO124" s="13">
        <v>0</v>
      </c>
      <c r="GP124" s="13">
        <v>0</v>
      </c>
      <c r="GQ124" s="13">
        <v>0</v>
      </c>
      <c r="GR124" s="13">
        <v>0</v>
      </c>
      <c r="GS124" s="13">
        <v>0</v>
      </c>
      <c r="GT124" s="13">
        <v>0</v>
      </c>
      <c r="GU124" s="13">
        <v>0</v>
      </c>
      <c r="GV124" s="13">
        <v>0</v>
      </c>
      <c r="GW124" s="13">
        <v>0</v>
      </c>
      <c r="GX124" s="13">
        <v>0</v>
      </c>
      <c r="GY124" s="13">
        <v>0</v>
      </c>
      <c r="GZ124" s="13">
        <v>0</v>
      </c>
      <c r="HA124" s="13">
        <v>0</v>
      </c>
      <c r="HB124" s="13">
        <v>0</v>
      </c>
      <c r="HC124" s="13">
        <v>0</v>
      </c>
      <c r="HD124" s="13">
        <v>0</v>
      </c>
      <c r="HE124" s="13">
        <f t="shared" ref="HE124:IA124" si="2073">C124+BK124+AG124+CO124+DS124+EW124+GA124</f>
        <v>0</v>
      </c>
      <c r="HF124" s="13">
        <f t="shared" si="2073"/>
        <v>1728</v>
      </c>
      <c r="HG124" s="13">
        <f t="shared" si="2073"/>
        <v>1728</v>
      </c>
      <c r="HH124" s="13">
        <f t="shared" si="2073"/>
        <v>1300</v>
      </c>
      <c r="HI124" s="13">
        <f t="shared" si="2073"/>
        <v>300</v>
      </c>
      <c r="HJ124" s="13">
        <f t="shared" si="2073"/>
        <v>0</v>
      </c>
      <c r="HK124" s="13">
        <f t="shared" si="2073"/>
        <v>300</v>
      </c>
      <c r="HL124" s="13">
        <f t="shared" si="2073"/>
        <v>300</v>
      </c>
      <c r="HM124" s="13">
        <f t="shared" si="2073"/>
        <v>0</v>
      </c>
      <c r="HN124" s="13">
        <f t="shared" si="2073"/>
        <v>0</v>
      </c>
      <c r="HO124" s="13">
        <f t="shared" si="2073"/>
        <v>0</v>
      </c>
      <c r="HP124" s="13">
        <f t="shared" si="2073"/>
        <v>0</v>
      </c>
      <c r="HQ124" s="13">
        <f t="shared" si="2073"/>
        <v>0</v>
      </c>
      <c r="HR124" s="13">
        <f t="shared" si="2073"/>
        <v>0</v>
      </c>
      <c r="HS124" s="13">
        <f t="shared" si="2073"/>
        <v>0</v>
      </c>
      <c r="HT124" s="13">
        <f t="shared" si="2073"/>
        <v>0</v>
      </c>
      <c r="HU124" s="13">
        <f t="shared" si="2073"/>
        <v>0</v>
      </c>
      <c r="HV124" s="13">
        <f t="shared" si="2073"/>
        <v>0</v>
      </c>
      <c r="HW124" s="13">
        <f t="shared" si="2073"/>
        <v>0</v>
      </c>
      <c r="HX124" s="13">
        <f t="shared" si="2073"/>
        <v>0</v>
      </c>
      <c r="HY124" s="13">
        <f t="shared" si="2073"/>
        <v>0</v>
      </c>
      <c r="HZ124" s="13">
        <f t="shared" si="2073"/>
        <v>0</v>
      </c>
      <c r="IA124" s="13">
        <f t="shared" si="2073"/>
        <v>0</v>
      </c>
      <c r="IB124" s="13">
        <f t="shared" ref="IB124:IH124" si="2074">Z124+BD124+CH124+DL124+EP124+FT124+GX124</f>
        <v>0</v>
      </c>
      <c r="IC124" s="13">
        <f t="shared" si="2074"/>
        <v>0</v>
      </c>
      <c r="ID124" s="13">
        <f t="shared" si="2074"/>
        <v>0</v>
      </c>
      <c r="IE124" s="13">
        <f t="shared" si="2074"/>
        <v>0</v>
      </c>
      <c r="IF124" s="13">
        <f t="shared" si="2074"/>
        <v>0</v>
      </c>
      <c r="IG124" s="13">
        <f t="shared" si="2074"/>
        <v>0</v>
      </c>
      <c r="IH124" s="13">
        <f t="shared" si="2074"/>
        <v>0</v>
      </c>
      <c r="II124" s="13">
        <f>AF124+BJ124+CN124+DR124+EV124+FZ124+HD124</f>
        <v>0</v>
      </c>
      <c r="IJ124" s="54"/>
    </row>
    <row r="125" spans="1:244" ht="15" customHeight="1" x14ac:dyDescent="0.25">
      <c r="A125" s="5">
        <v>73</v>
      </c>
      <c r="B125" s="8" t="s">
        <v>264</v>
      </c>
      <c r="C125" s="12">
        <f>SUM(C126)</f>
        <v>0</v>
      </c>
      <c r="D125" s="12">
        <f>SUM(D126)</f>
        <v>0</v>
      </c>
      <c r="E125" s="12">
        <f>SUM(E126)</f>
        <v>0</v>
      </c>
      <c r="F125" s="12">
        <f t="shared" ref="F125:II125" si="2075">SUM(F126)</f>
        <v>0</v>
      </c>
      <c r="G125" s="12">
        <f t="shared" si="2075"/>
        <v>0</v>
      </c>
      <c r="H125" s="12">
        <f t="shared" si="2075"/>
        <v>0</v>
      </c>
      <c r="I125" s="12">
        <f t="shared" si="2075"/>
        <v>0</v>
      </c>
      <c r="J125" s="12">
        <f t="shared" si="2075"/>
        <v>0</v>
      </c>
      <c r="K125" s="12">
        <f t="shared" si="2075"/>
        <v>0</v>
      </c>
      <c r="L125" s="12">
        <f>SUM(L126)</f>
        <v>0</v>
      </c>
      <c r="M125" s="12">
        <f>SUM(M126)</f>
        <v>0</v>
      </c>
      <c r="N125" s="12">
        <f t="shared" ref="N125:T125" si="2076">SUM(N126)</f>
        <v>0</v>
      </c>
      <c r="O125" s="12">
        <f>SUM(O126)</f>
        <v>0</v>
      </c>
      <c r="P125" s="12">
        <f>SUM(P126)</f>
        <v>0</v>
      </c>
      <c r="Q125" s="12">
        <f t="shared" si="2076"/>
        <v>0</v>
      </c>
      <c r="R125" s="12">
        <f>SUM(R126)</f>
        <v>0</v>
      </c>
      <c r="S125" s="12">
        <f>SUM(S126)</f>
        <v>0</v>
      </c>
      <c r="T125" s="12">
        <f t="shared" si="2076"/>
        <v>0</v>
      </c>
      <c r="U125" s="12">
        <f>SUM(U126)</f>
        <v>0</v>
      </c>
      <c r="V125" s="12">
        <f>SUM(V126)</f>
        <v>0</v>
      </c>
      <c r="W125" s="12">
        <f t="shared" ref="W125:AF125" si="2077">SUM(W126)</f>
        <v>0</v>
      </c>
      <c r="X125" s="12">
        <f t="shared" si="2077"/>
        <v>0</v>
      </c>
      <c r="Y125" s="12">
        <f t="shared" si="2077"/>
        <v>0</v>
      </c>
      <c r="Z125" s="12">
        <f t="shared" si="2077"/>
        <v>0</v>
      </c>
      <c r="AA125" s="12">
        <f t="shared" si="2077"/>
        <v>0</v>
      </c>
      <c r="AB125" s="12">
        <f t="shared" si="2077"/>
        <v>0</v>
      </c>
      <c r="AC125" s="12">
        <f t="shared" si="2077"/>
        <v>0</v>
      </c>
      <c r="AD125" s="12">
        <f t="shared" si="2077"/>
        <v>0</v>
      </c>
      <c r="AE125" s="12">
        <f t="shared" si="2077"/>
        <v>0</v>
      </c>
      <c r="AF125" s="12">
        <f t="shared" si="2077"/>
        <v>0</v>
      </c>
      <c r="AG125" s="12">
        <f t="shared" ref="AG125:BC125" si="2078">SUM(AG126)</f>
        <v>0</v>
      </c>
      <c r="AH125" s="12">
        <f t="shared" si="2078"/>
        <v>0</v>
      </c>
      <c r="AI125" s="12">
        <f t="shared" si="2078"/>
        <v>0</v>
      </c>
      <c r="AJ125" s="12">
        <f t="shared" si="2078"/>
        <v>0</v>
      </c>
      <c r="AK125" s="12">
        <f t="shared" si="2078"/>
        <v>0</v>
      </c>
      <c r="AL125" s="12">
        <f t="shared" si="2078"/>
        <v>0</v>
      </c>
      <c r="AM125" s="12">
        <f t="shared" si="2078"/>
        <v>0</v>
      </c>
      <c r="AN125" s="12">
        <f t="shared" si="2078"/>
        <v>0</v>
      </c>
      <c r="AO125" s="12">
        <f t="shared" si="2078"/>
        <v>0</v>
      </c>
      <c r="AP125" s="12">
        <f t="shared" si="2078"/>
        <v>0</v>
      </c>
      <c r="AQ125" s="12">
        <f t="shared" si="2078"/>
        <v>0</v>
      </c>
      <c r="AR125" s="12">
        <f t="shared" si="2078"/>
        <v>0</v>
      </c>
      <c r="AS125" s="12">
        <f t="shared" si="2078"/>
        <v>0</v>
      </c>
      <c r="AT125" s="12">
        <f t="shared" si="2078"/>
        <v>0</v>
      </c>
      <c r="AU125" s="12">
        <f t="shared" si="2078"/>
        <v>0</v>
      </c>
      <c r="AV125" s="12">
        <f t="shared" si="2078"/>
        <v>0</v>
      </c>
      <c r="AW125" s="12">
        <f t="shared" si="2078"/>
        <v>0</v>
      </c>
      <c r="AX125" s="12">
        <f t="shared" si="2078"/>
        <v>0</v>
      </c>
      <c r="AY125" s="12">
        <f t="shared" si="2078"/>
        <v>0</v>
      </c>
      <c r="AZ125" s="12">
        <f t="shared" si="2078"/>
        <v>0</v>
      </c>
      <c r="BA125" s="12">
        <f t="shared" si="2078"/>
        <v>0</v>
      </c>
      <c r="BB125" s="12">
        <f t="shared" si="2078"/>
        <v>0</v>
      </c>
      <c r="BC125" s="12">
        <f t="shared" si="2078"/>
        <v>0</v>
      </c>
      <c r="BD125" s="12">
        <f t="shared" si="2075"/>
        <v>0</v>
      </c>
      <c r="BE125" s="12">
        <f t="shared" si="2075"/>
        <v>0</v>
      </c>
      <c r="BF125" s="12">
        <f t="shared" si="2075"/>
        <v>0</v>
      </c>
      <c r="BG125" s="12">
        <f t="shared" si="2075"/>
        <v>0</v>
      </c>
      <c r="BH125" s="12">
        <f t="shared" si="2075"/>
        <v>0</v>
      </c>
      <c r="BI125" s="12">
        <f t="shared" si="2075"/>
        <v>0</v>
      </c>
      <c r="BJ125" s="12">
        <f t="shared" si="2075"/>
        <v>0</v>
      </c>
      <c r="BK125" s="12">
        <f t="shared" ref="BK125:BO125" si="2079">SUM(BK126)</f>
        <v>0</v>
      </c>
      <c r="BL125" s="12">
        <f t="shared" si="2079"/>
        <v>0</v>
      </c>
      <c r="BM125" s="12">
        <f t="shared" si="2079"/>
        <v>0</v>
      </c>
      <c r="BN125" s="12">
        <f t="shared" si="2079"/>
        <v>0</v>
      </c>
      <c r="BO125" s="12">
        <f t="shared" si="2079"/>
        <v>0</v>
      </c>
      <c r="BP125" s="12">
        <f t="shared" ref="BP125:CG125" si="2080">SUM(BP126)</f>
        <v>0</v>
      </c>
      <c r="BQ125" s="12">
        <f t="shared" si="2080"/>
        <v>0</v>
      </c>
      <c r="BR125" s="12">
        <f t="shared" si="2080"/>
        <v>0</v>
      </c>
      <c r="BS125" s="12">
        <f t="shared" si="2080"/>
        <v>0</v>
      </c>
      <c r="BT125" s="12">
        <f t="shared" si="2080"/>
        <v>0</v>
      </c>
      <c r="BU125" s="12">
        <f t="shared" si="2080"/>
        <v>0</v>
      </c>
      <c r="BV125" s="12">
        <f t="shared" si="2080"/>
        <v>0</v>
      </c>
      <c r="BW125" s="12">
        <f t="shared" si="2080"/>
        <v>0</v>
      </c>
      <c r="BX125" s="12">
        <f t="shared" si="2080"/>
        <v>0</v>
      </c>
      <c r="BY125" s="12">
        <f t="shared" si="2080"/>
        <v>0</v>
      </c>
      <c r="BZ125" s="12">
        <f t="shared" si="2080"/>
        <v>0</v>
      </c>
      <c r="CA125" s="12">
        <f t="shared" si="2080"/>
        <v>0</v>
      </c>
      <c r="CB125" s="12">
        <f t="shared" si="2080"/>
        <v>0</v>
      </c>
      <c r="CC125" s="12">
        <f t="shared" si="2080"/>
        <v>0</v>
      </c>
      <c r="CD125" s="12">
        <f t="shared" si="2080"/>
        <v>0</v>
      </c>
      <c r="CE125" s="12">
        <f t="shared" si="2080"/>
        <v>0</v>
      </c>
      <c r="CF125" s="12">
        <f t="shared" si="2080"/>
        <v>0</v>
      </c>
      <c r="CG125" s="12">
        <f t="shared" si="2080"/>
        <v>0</v>
      </c>
      <c r="CH125" s="12">
        <f t="shared" si="2075"/>
        <v>0</v>
      </c>
      <c r="CI125" s="12">
        <f t="shared" si="2075"/>
        <v>0</v>
      </c>
      <c r="CJ125" s="12">
        <f t="shared" si="2075"/>
        <v>0</v>
      </c>
      <c r="CK125" s="12">
        <f t="shared" si="2075"/>
        <v>0</v>
      </c>
      <c r="CL125" s="12">
        <f t="shared" si="2075"/>
        <v>0</v>
      </c>
      <c r="CM125" s="12">
        <f t="shared" si="2075"/>
        <v>0</v>
      </c>
      <c r="CN125" s="12">
        <f t="shared" si="2075"/>
        <v>0</v>
      </c>
      <c r="CO125" s="12">
        <f t="shared" si="2075"/>
        <v>0</v>
      </c>
      <c r="CP125" s="12">
        <f t="shared" si="2075"/>
        <v>0</v>
      </c>
      <c r="CQ125" s="12">
        <f t="shared" si="2075"/>
        <v>0</v>
      </c>
      <c r="CR125" s="12">
        <f t="shared" si="2075"/>
        <v>0</v>
      </c>
      <c r="CS125" s="12">
        <f t="shared" si="2075"/>
        <v>0</v>
      </c>
      <c r="CT125" s="12">
        <f t="shared" si="2075"/>
        <v>0</v>
      </c>
      <c r="CU125" s="12">
        <f t="shared" si="2075"/>
        <v>0</v>
      </c>
      <c r="CV125" s="12">
        <f t="shared" si="2075"/>
        <v>0</v>
      </c>
      <c r="CW125" s="12">
        <f t="shared" si="2075"/>
        <v>0</v>
      </c>
      <c r="CX125" s="12">
        <f t="shared" si="2075"/>
        <v>0</v>
      </c>
      <c r="CY125" s="12">
        <f t="shared" si="2075"/>
        <v>0</v>
      </c>
      <c r="CZ125" s="12">
        <f t="shared" si="2075"/>
        <v>0</v>
      </c>
      <c r="DA125" s="12">
        <f t="shared" si="2075"/>
        <v>0</v>
      </c>
      <c r="DB125" s="12">
        <f t="shared" si="2075"/>
        <v>0</v>
      </c>
      <c r="DC125" s="12">
        <f t="shared" si="2075"/>
        <v>0</v>
      </c>
      <c r="DD125" s="12">
        <f t="shared" si="2075"/>
        <v>0</v>
      </c>
      <c r="DE125" s="12">
        <f t="shared" si="2075"/>
        <v>0</v>
      </c>
      <c r="DF125" s="12">
        <f t="shared" si="2075"/>
        <v>0</v>
      </c>
      <c r="DG125" s="12">
        <f t="shared" si="2075"/>
        <v>0</v>
      </c>
      <c r="DH125" s="12">
        <f t="shared" si="2075"/>
        <v>0</v>
      </c>
      <c r="DI125" s="12">
        <f t="shared" si="2075"/>
        <v>0</v>
      </c>
      <c r="DJ125" s="12">
        <f t="shared" si="2075"/>
        <v>0</v>
      </c>
      <c r="DK125" s="12">
        <f t="shared" si="2075"/>
        <v>0</v>
      </c>
      <c r="DL125" s="12">
        <f t="shared" si="2075"/>
        <v>0</v>
      </c>
      <c r="DM125" s="12">
        <f t="shared" si="2075"/>
        <v>0</v>
      </c>
      <c r="DN125" s="12">
        <f t="shared" si="2075"/>
        <v>0</v>
      </c>
      <c r="DO125" s="12">
        <f t="shared" si="2075"/>
        <v>0</v>
      </c>
      <c r="DP125" s="12">
        <f t="shared" si="2075"/>
        <v>0</v>
      </c>
      <c r="DQ125" s="12">
        <f t="shared" si="2075"/>
        <v>0</v>
      </c>
      <c r="DR125" s="12">
        <f t="shared" si="2075"/>
        <v>0</v>
      </c>
      <c r="DS125" s="12">
        <f t="shared" si="2075"/>
        <v>0</v>
      </c>
      <c r="DT125" s="12">
        <f t="shared" si="2075"/>
        <v>0</v>
      </c>
      <c r="DU125" s="12">
        <f t="shared" si="2075"/>
        <v>0</v>
      </c>
      <c r="DV125" s="12">
        <f t="shared" si="2075"/>
        <v>0</v>
      </c>
      <c r="DW125" s="12">
        <f t="shared" si="2075"/>
        <v>0</v>
      </c>
      <c r="DX125" s="12">
        <f t="shared" si="2075"/>
        <v>0</v>
      </c>
      <c r="DY125" s="12">
        <f t="shared" si="2075"/>
        <v>0</v>
      </c>
      <c r="DZ125" s="12">
        <f t="shared" si="2075"/>
        <v>0</v>
      </c>
      <c r="EA125" s="12">
        <f t="shared" si="2075"/>
        <v>0</v>
      </c>
      <c r="EB125" s="12">
        <f t="shared" si="2075"/>
        <v>0</v>
      </c>
      <c r="EC125" s="12">
        <f t="shared" si="2075"/>
        <v>0</v>
      </c>
      <c r="ED125" s="12">
        <f>SUM(ED126)</f>
        <v>0</v>
      </c>
      <c r="EE125" s="12">
        <f>SUM(EE126)</f>
        <v>0</v>
      </c>
      <c r="EF125" s="12">
        <f>SUM(EF126)</f>
        <v>0</v>
      </c>
      <c r="EG125" s="12">
        <f t="shared" si="2075"/>
        <v>0</v>
      </c>
      <c r="EH125" s="12">
        <f t="shared" si="2075"/>
        <v>0</v>
      </c>
      <c r="EI125" s="12">
        <f t="shared" si="2075"/>
        <v>0</v>
      </c>
      <c r="EJ125" s="12">
        <f t="shared" si="2075"/>
        <v>0</v>
      </c>
      <c r="EK125" s="12">
        <f t="shared" si="2075"/>
        <v>0</v>
      </c>
      <c r="EL125" s="12">
        <f t="shared" si="2075"/>
        <v>0</v>
      </c>
      <c r="EM125" s="12">
        <f t="shared" si="2075"/>
        <v>0</v>
      </c>
      <c r="EN125" s="12">
        <f t="shared" si="2075"/>
        <v>0</v>
      </c>
      <c r="EO125" s="12">
        <f t="shared" si="2075"/>
        <v>0</v>
      </c>
      <c r="EP125" s="12">
        <f t="shared" si="2075"/>
        <v>0</v>
      </c>
      <c r="EQ125" s="12">
        <f t="shared" si="2075"/>
        <v>0</v>
      </c>
      <c r="ER125" s="12">
        <f t="shared" si="2075"/>
        <v>0</v>
      </c>
      <c r="ES125" s="12">
        <f t="shared" si="2075"/>
        <v>0</v>
      </c>
      <c r="ET125" s="12">
        <f t="shared" si="2075"/>
        <v>0</v>
      </c>
      <c r="EU125" s="12">
        <f t="shared" si="2075"/>
        <v>0</v>
      </c>
      <c r="EV125" s="12">
        <f t="shared" si="2075"/>
        <v>0</v>
      </c>
      <c r="EW125" s="12">
        <f t="shared" si="2075"/>
        <v>0</v>
      </c>
      <c r="EX125" s="12">
        <f t="shared" si="2075"/>
        <v>0</v>
      </c>
      <c r="EY125" s="12">
        <f t="shared" si="2075"/>
        <v>0</v>
      </c>
      <c r="EZ125" s="12">
        <f t="shared" si="2075"/>
        <v>0</v>
      </c>
      <c r="FA125" s="12">
        <f t="shared" si="2075"/>
        <v>0</v>
      </c>
      <c r="FB125" s="12">
        <f t="shared" si="2075"/>
        <v>0</v>
      </c>
      <c r="FC125" s="12">
        <f t="shared" si="2075"/>
        <v>0</v>
      </c>
      <c r="FD125" s="12">
        <f t="shared" si="2075"/>
        <v>0</v>
      </c>
      <c r="FE125" s="12">
        <f t="shared" si="2075"/>
        <v>0</v>
      </c>
      <c r="FF125" s="12">
        <f t="shared" si="2075"/>
        <v>0</v>
      </c>
      <c r="FG125" s="12">
        <f t="shared" si="2075"/>
        <v>0</v>
      </c>
      <c r="FH125" s="12">
        <f t="shared" si="2075"/>
        <v>0</v>
      </c>
      <c r="FI125" s="12">
        <f t="shared" si="2075"/>
        <v>0</v>
      </c>
      <c r="FJ125" s="12">
        <f t="shared" si="2075"/>
        <v>0</v>
      </c>
      <c r="FK125" s="12">
        <f t="shared" si="2075"/>
        <v>0</v>
      </c>
      <c r="FL125" s="12">
        <f t="shared" si="2075"/>
        <v>0</v>
      </c>
      <c r="FM125" s="12">
        <f t="shared" si="2075"/>
        <v>0</v>
      </c>
      <c r="FN125" s="12">
        <f t="shared" si="2075"/>
        <v>0</v>
      </c>
      <c r="FO125" s="12">
        <f t="shared" si="2075"/>
        <v>0</v>
      </c>
      <c r="FP125" s="12">
        <f t="shared" si="2075"/>
        <v>0</v>
      </c>
      <c r="FQ125" s="12">
        <f t="shared" si="2075"/>
        <v>0</v>
      </c>
      <c r="FR125" s="12">
        <f t="shared" si="2075"/>
        <v>0</v>
      </c>
      <c r="FS125" s="12">
        <f t="shared" si="2075"/>
        <v>0</v>
      </c>
      <c r="FT125" s="12">
        <f t="shared" si="2075"/>
        <v>0</v>
      </c>
      <c r="FU125" s="12">
        <f t="shared" si="2075"/>
        <v>0</v>
      </c>
      <c r="FV125" s="12">
        <f t="shared" si="2075"/>
        <v>0</v>
      </c>
      <c r="FW125" s="12">
        <f t="shared" si="2075"/>
        <v>0</v>
      </c>
      <c r="FX125" s="12">
        <f t="shared" si="2075"/>
        <v>0</v>
      </c>
      <c r="FY125" s="12">
        <f t="shared" si="2075"/>
        <v>0</v>
      </c>
      <c r="FZ125" s="12">
        <f t="shared" si="2075"/>
        <v>0</v>
      </c>
      <c r="GA125" s="12">
        <f t="shared" si="2075"/>
        <v>0</v>
      </c>
      <c r="GB125" s="12">
        <f t="shared" si="2075"/>
        <v>0</v>
      </c>
      <c r="GC125" s="12">
        <f t="shared" si="2075"/>
        <v>0</v>
      </c>
      <c r="GD125" s="12">
        <f t="shared" si="2075"/>
        <v>0</v>
      </c>
      <c r="GE125" s="12">
        <f t="shared" si="2075"/>
        <v>0</v>
      </c>
      <c r="GF125" s="12">
        <f t="shared" si="2075"/>
        <v>0</v>
      </c>
      <c r="GG125" s="12">
        <f t="shared" si="2075"/>
        <v>0</v>
      </c>
      <c r="GH125" s="12">
        <f t="shared" si="2075"/>
        <v>0</v>
      </c>
      <c r="GI125" s="12">
        <f t="shared" si="2075"/>
        <v>0</v>
      </c>
      <c r="GJ125" s="12">
        <f t="shared" si="2075"/>
        <v>0</v>
      </c>
      <c r="GK125" s="12">
        <f t="shared" si="2075"/>
        <v>0</v>
      </c>
      <c r="GL125" s="12">
        <f t="shared" si="2075"/>
        <v>0</v>
      </c>
      <c r="GM125" s="12">
        <f t="shared" si="2075"/>
        <v>0</v>
      </c>
      <c r="GN125" s="12">
        <f t="shared" si="2075"/>
        <v>0</v>
      </c>
      <c r="GO125" s="12">
        <f t="shared" si="2075"/>
        <v>0</v>
      </c>
      <c r="GP125" s="12">
        <f t="shared" si="2075"/>
        <v>0</v>
      </c>
      <c r="GQ125" s="12">
        <f t="shared" si="2075"/>
        <v>0</v>
      </c>
      <c r="GR125" s="12">
        <f t="shared" si="2075"/>
        <v>0</v>
      </c>
      <c r="GS125" s="12">
        <f t="shared" si="2075"/>
        <v>0</v>
      </c>
      <c r="GT125" s="12">
        <f t="shared" si="2075"/>
        <v>300</v>
      </c>
      <c r="GU125" s="12">
        <f t="shared" si="2075"/>
        <v>300</v>
      </c>
      <c r="GV125" s="12">
        <f t="shared" si="2075"/>
        <v>0</v>
      </c>
      <c r="GW125" s="12">
        <f t="shared" si="2075"/>
        <v>0</v>
      </c>
      <c r="GX125" s="12">
        <f t="shared" si="2075"/>
        <v>0</v>
      </c>
      <c r="GY125" s="12">
        <f t="shared" si="2075"/>
        <v>0</v>
      </c>
      <c r="GZ125" s="12">
        <f t="shared" si="2075"/>
        <v>0</v>
      </c>
      <c r="HA125" s="12">
        <f t="shared" si="2075"/>
        <v>0</v>
      </c>
      <c r="HB125" s="12">
        <f t="shared" si="2075"/>
        <v>0</v>
      </c>
      <c r="HC125" s="12">
        <f t="shared" si="2075"/>
        <v>0</v>
      </c>
      <c r="HD125" s="12">
        <f t="shared" si="2075"/>
        <v>0</v>
      </c>
      <c r="HE125" s="12">
        <f t="shared" si="2075"/>
        <v>0</v>
      </c>
      <c r="HF125" s="12">
        <f t="shared" si="2075"/>
        <v>0</v>
      </c>
      <c r="HG125" s="12">
        <f t="shared" si="2075"/>
        <v>0</v>
      </c>
      <c r="HH125" s="12">
        <f t="shared" si="2075"/>
        <v>0</v>
      </c>
      <c r="HI125" s="12">
        <f t="shared" si="2075"/>
        <v>0</v>
      </c>
      <c r="HJ125" s="12">
        <f t="shared" si="2075"/>
        <v>0</v>
      </c>
      <c r="HK125" s="12">
        <f t="shared" si="2075"/>
        <v>0</v>
      </c>
      <c r="HL125" s="12">
        <f t="shared" si="2075"/>
        <v>0</v>
      </c>
      <c r="HM125" s="12">
        <f t="shared" si="2075"/>
        <v>0</v>
      </c>
      <c r="HN125" s="12">
        <f t="shared" si="2075"/>
        <v>0</v>
      </c>
      <c r="HO125" s="12">
        <f t="shared" si="2075"/>
        <v>0</v>
      </c>
      <c r="HP125" s="12">
        <f t="shared" si="2075"/>
        <v>0</v>
      </c>
      <c r="HQ125" s="12">
        <f t="shared" si="2075"/>
        <v>0</v>
      </c>
      <c r="HR125" s="12">
        <f t="shared" si="2075"/>
        <v>0</v>
      </c>
      <c r="HS125" s="12">
        <f t="shared" si="2075"/>
        <v>0</v>
      </c>
      <c r="HT125" s="12">
        <f t="shared" si="2075"/>
        <v>0</v>
      </c>
      <c r="HU125" s="12">
        <f t="shared" si="2075"/>
        <v>0</v>
      </c>
      <c r="HV125" s="12">
        <f t="shared" si="2075"/>
        <v>0</v>
      </c>
      <c r="HW125" s="12">
        <f t="shared" si="2075"/>
        <v>0</v>
      </c>
      <c r="HX125" s="12">
        <f t="shared" si="2075"/>
        <v>300</v>
      </c>
      <c r="HY125" s="12">
        <f t="shared" si="2075"/>
        <v>300</v>
      </c>
      <c r="HZ125" s="12">
        <f t="shared" si="2075"/>
        <v>0</v>
      </c>
      <c r="IA125" s="12">
        <f t="shared" si="2075"/>
        <v>0</v>
      </c>
      <c r="IB125" s="12">
        <f t="shared" si="2075"/>
        <v>0</v>
      </c>
      <c r="IC125" s="12">
        <f t="shared" si="2075"/>
        <v>0</v>
      </c>
      <c r="ID125" s="12">
        <f t="shared" si="2075"/>
        <v>0</v>
      </c>
      <c r="IE125" s="12">
        <f t="shared" si="2075"/>
        <v>0</v>
      </c>
      <c r="IF125" s="12">
        <f t="shared" si="2075"/>
        <v>0</v>
      </c>
      <c r="IG125" s="12">
        <f t="shared" si="2075"/>
        <v>0</v>
      </c>
      <c r="IH125" s="12">
        <f t="shared" si="2075"/>
        <v>0</v>
      </c>
      <c r="II125" s="12">
        <f t="shared" si="2075"/>
        <v>0</v>
      </c>
      <c r="IJ125" s="54"/>
    </row>
    <row r="126" spans="1:244" x14ac:dyDescent="0.25">
      <c r="A126" s="5">
        <v>7300</v>
      </c>
      <c r="B126" s="9" t="s">
        <v>266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3">
        <v>0</v>
      </c>
      <c r="DH126" s="13">
        <v>0</v>
      </c>
      <c r="DI126" s="13">
        <v>0</v>
      </c>
      <c r="DJ126" s="13">
        <v>0</v>
      </c>
      <c r="DK126" s="13">
        <v>0</v>
      </c>
      <c r="DL126" s="13">
        <v>0</v>
      </c>
      <c r="DM126" s="13">
        <v>0</v>
      </c>
      <c r="DN126" s="13">
        <v>0</v>
      </c>
      <c r="DO126" s="13">
        <v>0</v>
      </c>
      <c r="DP126" s="13">
        <v>0</v>
      </c>
      <c r="DQ126" s="13">
        <v>0</v>
      </c>
      <c r="DR126" s="13">
        <v>0</v>
      </c>
      <c r="DS126" s="13">
        <v>0</v>
      </c>
      <c r="DT126" s="13">
        <v>0</v>
      </c>
      <c r="DU126" s="13">
        <v>0</v>
      </c>
      <c r="DV126" s="13">
        <v>0</v>
      </c>
      <c r="DW126" s="13">
        <v>0</v>
      </c>
      <c r="DX126" s="13">
        <v>0</v>
      </c>
      <c r="DY126" s="13">
        <v>0</v>
      </c>
      <c r="DZ126" s="13">
        <v>0</v>
      </c>
      <c r="EA126" s="13">
        <v>0</v>
      </c>
      <c r="EB126" s="13">
        <v>0</v>
      </c>
      <c r="EC126" s="13">
        <v>0</v>
      </c>
      <c r="ED126" s="13">
        <v>0</v>
      </c>
      <c r="EE126" s="13">
        <v>0</v>
      </c>
      <c r="EF126" s="13">
        <v>0</v>
      </c>
      <c r="EG126" s="13">
        <v>0</v>
      </c>
      <c r="EH126" s="13">
        <v>0</v>
      </c>
      <c r="EI126" s="13">
        <v>0</v>
      </c>
      <c r="EJ126" s="13">
        <v>0</v>
      </c>
      <c r="EK126" s="13">
        <v>0</v>
      </c>
      <c r="EL126" s="13">
        <v>0</v>
      </c>
      <c r="EM126" s="13">
        <v>0</v>
      </c>
      <c r="EN126" s="13">
        <v>0</v>
      </c>
      <c r="EO126" s="13">
        <v>0</v>
      </c>
      <c r="EP126" s="13">
        <v>0</v>
      </c>
      <c r="EQ126" s="13">
        <v>0</v>
      </c>
      <c r="ER126" s="13">
        <v>0</v>
      </c>
      <c r="ES126" s="13">
        <v>0</v>
      </c>
      <c r="ET126" s="13">
        <v>0</v>
      </c>
      <c r="EU126" s="13">
        <v>0</v>
      </c>
      <c r="EV126" s="13">
        <v>0</v>
      </c>
      <c r="EW126" s="13">
        <v>0</v>
      </c>
      <c r="EX126" s="13">
        <v>0</v>
      </c>
      <c r="EY126" s="13">
        <v>0</v>
      </c>
      <c r="EZ126" s="13">
        <v>0</v>
      </c>
      <c r="FA126" s="13">
        <v>0</v>
      </c>
      <c r="FB126" s="13">
        <v>0</v>
      </c>
      <c r="FC126" s="13">
        <v>0</v>
      </c>
      <c r="FD126" s="13">
        <v>0</v>
      </c>
      <c r="FE126" s="13">
        <v>0</v>
      </c>
      <c r="FF126" s="13">
        <v>0</v>
      </c>
      <c r="FG126" s="13">
        <v>0</v>
      </c>
      <c r="FH126" s="13">
        <v>0</v>
      </c>
      <c r="FI126" s="13">
        <v>0</v>
      </c>
      <c r="FJ126" s="13">
        <v>0</v>
      </c>
      <c r="FK126" s="13">
        <v>0</v>
      </c>
      <c r="FL126" s="13">
        <v>0</v>
      </c>
      <c r="FM126" s="13">
        <v>0</v>
      </c>
      <c r="FN126" s="13">
        <v>0</v>
      </c>
      <c r="FO126" s="13">
        <v>0</v>
      </c>
      <c r="FP126" s="13">
        <v>0</v>
      </c>
      <c r="FQ126" s="13">
        <v>0</v>
      </c>
      <c r="FR126" s="13">
        <v>0</v>
      </c>
      <c r="FS126" s="13">
        <v>0</v>
      </c>
      <c r="FT126" s="13">
        <v>0</v>
      </c>
      <c r="FU126" s="13">
        <v>0</v>
      </c>
      <c r="FV126" s="13">
        <v>0</v>
      </c>
      <c r="FW126" s="13">
        <v>0</v>
      </c>
      <c r="FX126" s="13">
        <v>0</v>
      </c>
      <c r="FY126" s="13">
        <v>0</v>
      </c>
      <c r="FZ126" s="13">
        <v>0</v>
      </c>
      <c r="GA126" s="13">
        <v>0</v>
      </c>
      <c r="GB126" s="13">
        <v>0</v>
      </c>
      <c r="GC126" s="13">
        <v>0</v>
      </c>
      <c r="GD126" s="13">
        <v>0</v>
      </c>
      <c r="GE126" s="13">
        <v>0</v>
      </c>
      <c r="GF126" s="13">
        <v>0</v>
      </c>
      <c r="GG126" s="13">
        <v>0</v>
      </c>
      <c r="GH126" s="13">
        <v>0</v>
      </c>
      <c r="GI126" s="13">
        <v>0</v>
      </c>
      <c r="GJ126" s="13">
        <v>0</v>
      </c>
      <c r="GK126" s="13">
        <v>0</v>
      </c>
      <c r="GL126" s="13">
        <v>0</v>
      </c>
      <c r="GM126" s="13">
        <v>0</v>
      </c>
      <c r="GN126" s="13">
        <v>0</v>
      </c>
      <c r="GO126" s="13">
        <v>0</v>
      </c>
      <c r="GP126" s="13">
        <v>0</v>
      </c>
      <c r="GQ126" s="13">
        <v>0</v>
      </c>
      <c r="GR126" s="13">
        <v>0</v>
      </c>
      <c r="GS126" s="13">
        <v>0</v>
      </c>
      <c r="GT126" s="13">
        <v>300</v>
      </c>
      <c r="GU126" s="13">
        <v>300</v>
      </c>
      <c r="GV126" s="13">
        <v>0</v>
      </c>
      <c r="GW126" s="13">
        <v>0</v>
      </c>
      <c r="GX126" s="13">
        <v>0</v>
      </c>
      <c r="GY126" s="13">
        <v>0</v>
      </c>
      <c r="GZ126" s="13">
        <v>0</v>
      </c>
      <c r="HA126" s="13">
        <v>0</v>
      </c>
      <c r="HB126" s="13">
        <v>0</v>
      </c>
      <c r="HC126" s="13">
        <v>0</v>
      </c>
      <c r="HD126" s="13">
        <v>0</v>
      </c>
      <c r="HE126" s="13">
        <f t="shared" ref="HE126:IA126" si="2081">C126+BK126+AG126+CO126+DS126+EW126+GA126</f>
        <v>0</v>
      </c>
      <c r="HF126" s="13">
        <f t="shared" si="2081"/>
        <v>0</v>
      </c>
      <c r="HG126" s="13">
        <f t="shared" si="2081"/>
        <v>0</v>
      </c>
      <c r="HH126" s="13">
        <f t="shared" si="2081"/>
        <v>0</v>
      </c>
      <c r="HI126" s="13">
        <f t="shared" si="2081"/>
        <v>0</v>
      </c>
      <c r="HJ126" s="13">
        <f t="shared" si="2081"/>
        <v>0</v>
      </c>
      <c r="HK126" s="13">
        <f t="shared" si="2081"/>
        <v>0</v>
      </c>
      <c r="HL126" s="13">
        <f t="shared" si="2081"/>
        <v>0</v>
      </c>
      <c r="HM126" s="13">
        <f t="shared" si="2081"/>
        <v>0</v>
      </c>
      <c r="HN126" s="13">
        <f t="shared" si="2081"/>
        <v>0</v>
      </c>
      <c r="HO126" s="13">
        <f t="shared" si="2081"/>
        <v>0</v>
      </c>
      <c r="HP126" s="13">
        <f t="shared" si="2081"/>
        <v>0</v>
      </c>
      <c r="HQ126" s="13">
        <f t="shared" si="2081"/>
        <v>0</v>
      </c>
      <c r="HR126" s="13">
        <f t="shared" si="2081"/>
        <v>0</v>
      </c>
      <c r="HS126" s="13">
        <f t="shared" si="2081"/>
        <v>0</v>
      </c>
      <c r="HT126" s="13">
        <f t="shared" si="2081"/>
        <v>0</v>
      </c>
      <c r="HU126" s="13">
        <f t="shared" si="2081"/>
        <v>0</v>
      </c>
      <c r="HV126" s="13">
        <f t="shared" si="2081"/>
        <v>0</v>
      </c>
      <c r="HW126" s="13">
        <f t="shared" si="2081"/>
        <v>0</v>
      </c>
      <c r="HX126" s="13">
        <f t="shared" si="2081"/>
        <v>300</v>
      </c>
      <c r="HY126" s="13">
        <f t="shared" si="2081"/>
        <v>300</v>
      </c>
      <c r="HZ126" s="13">
        <f t="shared" si="2081"/>
        <v>0</v>
      </c>
      <c r="IA126" s="13">
        <f t="shared" si="2081"/>
        <v>0</v>
      </c>
      <c r="IB126" s="13">
        <f t="shared" ref="IB126:IH126" si="2082">Z126+BD126+CH126+DL126+EP126+FT126+GX126</f>
        <v>0</v>
      </c>
      <c r="IC126" s="13">
        <f t="shared" si="2082"/>
        <v>0</v>
      </c>
      <c r="ID126" s="13">
        <f t="shared" si="2082"/>
        <v>0</v>
      </c>
      <c r="IE126" s="13">
        <f t="shared" si="2082"/>
        <v>0</v>
      </c>
      <c r="IF126" s="13">
        <f t="shared" si="2082"/>
        <v>0</v>
      </c>
      <c r="IG126" s="13">
        <f t="shared" si="2082"/>
        <v>0</v>
      </c>
      <c r="IH126" s="13">
        <f t="shared" si="2082"/>
        <v>0</v>
      </c>
      <c r="II126" s="13">
        <f>AF126+BJ126+CN126+DR126+EV126+FZ126+HD126</f>
        <v>0</v>
      </c>
      <c r="IJ126" s="54"/>
    </row>
    <row r="127" spans="1:244" ht="15" customHeight="1" x14ac:dyDescent="0.25">
      <c r="A127" s="5">
        <v>74</v>
      </c>
      <c r="B127" s="8" t="s">
        <v>101</v>
      </c>
      <c r="C127" s="12">
        <f t="shared" ref="C127:K127" si="2083">SUM(C128:C129)</f>
        <v>4000000</v>
      </c>
      <c r="D127" s="12">
        <f t="shared" ref="D127" si="2084">SUM(D128:D129)</f>
        <v>0</v>
      </c>
      <c r="E127" s="12">
        <f t="shared" si="2083"/>
        <v>0</v>
      </c>
      <c r="F127" s="12">
        <f t="shared" si="2083"/>
        <v>0</v>
      </c>
      <c r="G127" s="12">
        <f t="shared" ref="G127" si="2085">SUM(G128:G129)</f>
        <v>0</v>
      </c>
      <c r="H127" s="12">
        <f t="shared" si="2083"/>
        <v>0</v>
      </c>
      <c r="I127" s="12">
        <f t="shared" si="2083"/>
        <v>0</v>
      </c>
      <c r="J127" s="12">
        <f t="shared" ref="J127" si="2086">SUM(J128:J129)</f>
        <v>0</v>
      </c>
      <c r="K127" s="12">
        <f t="shared" si="2083"/>
        <v>0</v>
      </c>
      <c r="L127" s="12">
        <f>SUM(L128:L129)</f>
        <v>0</v>
      </c>
      <c r="M127" s="12">
        <f>SUM(M128:M129)</f>
        <v>0</v>
      </c>
      <c r="N127" s="12">
        <f>SUM(N128:N129)</f>
        <v>0</v>
      </c>
      <c r="O127" s="12">
        <f t="shared" ref="O127" si="2087">SUM(O128:O129)</f>
        <v>0</v>
      </c>
      <c r="P127" s="12">
        <f t="shared" ref="P127:S127" si="2088">SUM(P128:P129)</f>
        <v>0</v>
      </c>
      <c r="Q127" s="12">
        <f>SUM(Q128:Q129)</f>
        <v>0</v>
      </c>
      <c r="R127" s="12">
        <f t="shared" ref="R127" si="2089">SUM(R128:R129)</f>
        <v>0</v>
      </c>
      <c r="S127" s="12">
        <f t="shared" si="2088"/>
        <v>0</v>
      </c>
      <c r="T127" s="12">
        <f>SUM(T128:T129)</f>
        <v>0</v>
      </c>
      <c r="U127" s="12">
        <f t="shared" ref="U127" si="2090">SUM(U128:U129)</f>
        <v>0</v>
      </c>
      <c r="V127" s="12">
        <f t="shared" ref="V127:Y127" si="2091">SUM(V128:V129)</f>
        <v>0</v>
      </c>
      <c r="W127" s="12">
        <f t="shared" si="2091"/>
        <v>0</v>
      </c>
      <c r="X127" s="12">
        <f t="shared" ref="X127" si="2092">SUM(X128:X129)</f>
        <v>0</v>
      </c>
      <c r="Y127" s="12">
        <f t="shared" si="2091"/>
        <v>0</v>
      </c>
      <c r="Z127" s="12">
        <f t="shared" ref="Z127:AD127" si="2093">SUM(Z128:Z129)</f>
        <v>0</v>
      </c>
      <c r="AA127" s="12">
        <f t="shared" si="2093"/>
        <v>0</v>
      </c>
      <c r="AB127" s="12">
        <f t="shared" ref="AB127:AF127" si="2094">SUM(AB128:AB129)</f>
        <v>0</v>
      </c>
      <c r="AC127" s="12">
        <f t="shared" si="2093"/>
        <v>0</v>
      </c>
      <c r="AD127" s="12">
        <f t="shared" si="2093"/>
        <v>0</v>
      </c>
      <c r="AE127" s="12">
        <f t="shared" si="2094"/>
        <v>0</v>
      </c>
      <c r="AF127" s="12">
        <f t="shared" si="2094"/>
        <v>0</v>
      </c>
      <c r="AG127" s="12">
        <f t="shared" ref="AG127" si="2095">SUM(AG128:AG129)</f>
        <v>0</v>
      </c>
      <c r="AH127" s="12">
        <f>SUM(AH128:AH129)</f>
        <v>0</v>
      </c>
      <c r="AI127" s="12">
        <f>SUM(AI128:AI129)</f>
        <v>0</v>
      </c>
      <c r="AJ127" s="12">
        <f t="shared" ref="AJ127" si="2096">SUM(AJ128:AJ129)</f>
        <v>0</v>
      </c>
      <c r="AK127" s="12">
        <f>SUM(AK128:AK129)</f>
        <v>0</v>
      </c>
      <c r="AL127" s="12">
        <f>SUM(AL128:AL129)</f>
        <v>0</v>
      </c>
      <c r="AM127" s="12">
        <f t="shared" ref="AM127" si="2097">SUM(AM128:AM129)</f>
        <v>0</v>
      </c>
      <c r="AN127" s="12">
        <f>SUM(AN128:AN129)</f>
        <v>0</v>
      </c>
      <c r="AO127" s="12">
        <f>SUM(AO128:AO129)</f>
        <v>0</v>
      </c>
      <c r="AP127" s="12">
        <f t="shared" ref="AP127" si="2098">SUM(AP128:AP129)</f>
        <v>0</v>
      </c>
      <c r="AQ127" s="12">
        <f>SUM(AQ128:AQ129)</f>
        <v>0</v>
      </c>
      <c r="AR127" s="12">
        <f t="shared" ref="AR127" si="2099">SUM(AR129)</f>
        <v>0</v>
      </c>
      <c r="AS127" s="12">
        <f t="shared" ref="AS127" si="2100">SUM(AS128:AS129)</f>
        <v>0</v>
      </c>
      <c r="AT127" s="12">
        <f>SUM(AT128:AT129)</f>
        <v>0</v>
      </c>
      <c r="AU127" s="12">
        <f>SUM(AU129)</f>
        <v>0</v>
      </c>
      <c r="AV127" s="12">
        <f t="shared" ref="AV127:AW127" si="2101">SUM(AV128:AV129)</f>
        <v>0</v>
      </c>
      <c r="AW127" s="12">
        <f t="shared" si="2101"/>
        <v>0</v>
      </c>
      <c r="AX127" s="12">
        <f>SUM(AX128:AX129)</f>
        <v>0</v>
      </c>
      <c r="AY127" s="12">
        <f>SUM(AY128:AY129)</f>
        <v>0</v>
      </c>
      <c r="AZ127" s="12">
        <f>SUM(AZ128:AZ129)</f>
        <v>0</v>
      </c>
      <c r="BA127" s="12">
        <f>SUM(BA128:BA129)</f>
        <v>0</v>
      </c>
      <c r="BB127" s="12">
        <f t="shared" ref="BB127" si="2102">SUM(BB128:BB129)</f>
        <v>0</v>
      </c>
      <c r="BC127" s="12">
        <f>SUM(BC128:BC129)</f>
        <v>0</v>
      </c>
      <c r="BD127" s="12">
        <f t="shared" ref="BD127:BG127" si="2103">SUM(BD128:BD129)</f>
        <v>0</v>
      </c>
      <c r="BE127" s="12">
        <f t="shared" ref="BE127" si="2104">SUM(BE128:BE129)</f>
        <v>0</v>
      </c>
      <c r="BF127" s="12">
        <f t="shared" si="2103"/>
        <v>0</v>
      </c>
      <c r="BG127" s="12">
        <f t="shared" si="2103"/>
        <v>0</v>
      </c>
      <c r="BH127" s="12">
        <f t="shared" ref="BH127:BJ127" si="2105">SUM(BH128:BH129)</f>
        <v>0</v>
      </c>
      <c r="BI127" s="12">
        <f t="shared" si="2105"/>
        <v>0</v>
      </c>
      <c r="BJ127" s="12">
        <f t="shared" si="2105"/>
        <v>0</v>
      </c>
      <c r="BK127" s="12">
        <f t="shared" ref="BK127" si="2106">SUM(BK128:BK129)</f>
        <v>0</v>
      </c>
      <c r="BL127" s="12">
        <f>SUM(BL128:BL129)</f>
        <v>0</v>
      </c>
      <c r="BM127" s="12">
        <f>SUM(BM128:BM129)</f>
        <v>0</v>
      </c>
      <c r="BN127" s="12">
        <f t="shared" ref="BN127" si="2107">SUM(BN128:BN129)</f>
        <v>0</v>
      </c>
      <c r="BO127" s="12">
        <f>SUM(BO128:BO129)</f>
        <v>0</v>
      </c>
      <c r="BP127" s="12">
        <f>SUM(BP128:BP129)</f>
        <v>0</v>
      </c>
      <c r="BQ127" s="12">
        <f t="shared" ref="BQ127" si="2108">SUM(BQ128:BQ129)</f>
        <v>0</v>
      </c>
      <c r="BR127" s="12">
        <f>SUM(BR128:BR129)</f>
        <v>0</v>
      </c>
      <c r="BS127" s="12">
        <f>SUM(BS128:BS129)</f>
        <v>0</v>
      </c>
      <c r="BT127" s="12">
        <f t="shared" ref="BT127" si="2109">SUM(BT128:BT129)</f>
        <v>0</v>
      </c>
      <c r="BU127" s="12">
        <f>SUM(BU128:BU129)</f>
        <v>0</v>
      </c>
      <c r="BV127" s="12">
        <f>SUM(BV129)</f>
        <v>0</v>
      </c>
      <c r="BW127" s="12">
        <f t="shared" ref="BW127" si="2110">SUM(BW128:BW129)</f>
        <v>0</v>
      </c>
      <c r="BX127" s="12">
        <f t="shared" ref="BX127:CC127" si="2111">SUM(BX128:BX129)</f>
        <v>0</v>
      </c>
      <c r="BY127" s="12">
        <f>SUM(BY129)</f>
        <v>0</v>
      </c>
      <c r="BZ127" s="12">
        <f t="shared" ref="BZ127:CA127" si="2112">SUM(BZ128:BZ129)</f>
        <v>0</v>
      </c>
      <c r="CA127" s="12">
        <f t="shared" si="2112"/>
        <v>0</v>
      </c>
      <c r="CB127" s="12">
        <f t="shared" si="2111"/>
        <v>0</v>
      </c>
      <c r="CC127" s="12">
        <f t="shared" si="2111"/>
        <v>0</v>
      </c>
      <c r="CD127" s="12">
        <f>SUM(CD128:CD129)</f>
        <v>0</v>
      </c>
      <c r="CE127" s="12">
        <f>SUM(CE128:CE129)</f>
        <v>0</v>
      </c>
      <c r="CF127" s="12">
        <f t="shared" ref="CF127" si="2113">SUM(CF128:CF129)</f>
        <v>0</v>
      </c>
      <c r="CG127" s="12">
        <f>SUM(CG128:CG129)</f>
        <v>0</v>
      </c>
      <c r="CH127" s="12">
        <f t="shared" ref="CH127:CL127" si="2114">SUM(CH128:CH129)</f>
        <v>0</v>
      </c>
      <c r="CI127" s="12">
        <f t="shared" ref="CI127" si="2115">SUM(CI128:CI129)</f>
        <v>0</v>
      </c>
      <c r="CJ127" s="12">
        <f t="shared" si="2114"/>
        <v>0</v>
      </c>
      <c r="CK127" s="12">
        <f t="shared" si="2114"/>
        <v>0</v>
      </c>
      <c r="CL127" s="12">
        <f t="shared" si="2114"/>
        <v>0</v>
      </c>
      <c r="CM127" s="12">
        <f t="shared" ref="CM127:CO127" si="2116">SUM(CM128:CM129)</f>
        <v>0</v>
      </c>
      <c r="CN127" s="12">
        <f t="shared" si="2116"/>
        <v>0</v>
      </c>
      <c r="CO127" s="12">
        <f t="shared" si="2116"/>
        <v>0</v>
      </c>
      <c r="CP127" s="12">
        <f t="shared" ref="CP127:EI127" si="2117">SUM(CP128:CP129)</f>
        <v>0</v>
      </c>
      <c r="CQ127" s="12">
        <f t="shared" si="2117"/>
        <v>0</v>
      </c>
      <c r="CR127" s="12">
        <f t="shared" ref="CR127" si="2118">SUM(CR128:CR129)</f>
        <v>0</v>
      </c>
      <c r="CS127" s="12">
        <f t="shared" si="2117"/>
        <v>0</v>
      </c>
      <c r="CT127" s="12">
        <f t="shared" si="2117"/>
        <v>0</v>
      </c>
      <c r="CU127" s="12">
        <f t="shared" ref="CU127" si="2119">SUM(CU128:CU129)</f>
        <v>0</v>
      </c>
      <c r="CV127" s="12">
        <f t="shared" si="2117"/>
        <v>0</v>
      </c>
      <c r="CW127" s="12">
        <f t="shared" si="2117"/>
        <v>0</v>
      </c>
      <c r="CX127" s="12">
        <f t="shared" ref="CX127" si="2120">SUM(CX128:CX129)</f>
        <v>0</v>
      </c>
      <c r="CY127" s="12">
        <f t="shared" si="2117"/>
        <v>0</v>
      </c>
      <c r="CZ127" s="12">
        <f t="shared" si="2117"/>
        <v>0</v>
      </c>
      <c r="DA127" s="12">
        <f t="shared" ref="DA127" si="2121">SUM(DA128:DA129)</f>
        <v>0</v>
      </c>
      <c r="DB127" s="12">
        <f t="shared" si="2117"/>
        <v>0</v>
      </c>
      <c r="DC127" s="12">
        <f t="shared" si="2117"/>
        <v>0</v>
      </c>
      <c r="DD127" s="12">
        <f t="shared" ref="DD127:DE127" si="2122">SUM(DD128:DD129)</f>
        <v>0</v>
      </c>
      <c r="DE127" s="12">
        <f t="shared" si="2122"/>
        <v>0</v>
      </c>
      <c r="DF127" s="12">
        <f t="shared" si="2117"/>
        <v>0</v>
      </c>
      <c r="DG127" s="12">
        <f t="shared" si="2117"/>
        <v>0</v>
      </c>
      <c r="DH127" s="12">
        <f t="shared" ref="DH127:DP127" si="2123">SUM(DH128:DH129)</f>
        <v>0</v>
      </c>
      <c r="DI127" s="12">
        <f t="shared" si="2123"/>
        <v>0</v>
      </c>
      <c r="DJ127" s="12">
        <f t="shared" ref="DJ127" si="2124">SUM(DJ128:DJ129)</f>
        <v>0</v>
      </c>
      <c r="DK127" s="12">
        <f t="shared" si="2123"/>
        <v>0</v>
      </c>
      <c r="DL127" s="12">
        <f t="shared" si="2123"/>
        <v>0</v>
      </c>
      <c r="DM127" s="12">
        <f t="shared" ref="DM127" si="2125">SUM(DM128:DM129)</f>
        <v>0</v>
      </c>
      <c r="DN127" s="12">
        <f t="shared" si="2123"/>
        <v>0</v>
      </c>
      <c r="DO127" s="12">
        <f t="shared" si="2123"/>
        <v>0</v>
      </c>
      <c r="DP127" s="12">
        <f t="shared" si="2123"/>
        <v>0</v>
      </c>
      <c r="DQ127" s="12">
        <f t="shared" ref="DQ127:DS127" si="2126">SUM(DQ128:DQ129)</f>
        <v>0</v>
      </c>
      <c r="DR127" s="12">
        <f t="shared" si="2126"/>
        <v>0</v>
      </c>
      <c r="DS127" s="12">
        <f t="shared" si="2126"/>
        <v>0</v>
      </c>
      <c r="DT127" s="12">
        <f t="shared" si="2117"/>
        <v>0</v>
      </c>
      <c r="DU127" s="12">
        <f t="shared" si="2117"/>
        <v>0</v>
      </c>
      <c r="DV127" s="12">
        <f t="shared" ref="DV127" si="2127">SUM(DV128:DV129)</f>
        <v>0</v>
      </c>
      <c r="DW127" s="12">
        <f t="shared" si="2117"/>
        <v>0</v>
      </c>
      <c r="DX127" s="12">
        <f t="shared" si="2117"/>
        <v>0</v>
      </c>
      <c r="DY127" s="12">
        <f t="shared" ref="DY127" si="2128">SUM(DY128:DY129)</f>
        <v>0</v>
      </c>
      <c r="DZ127" s="12">
        <f t="shared" si="2117"/>
        <v>0</v>
      </c>
      <c r="EA127" s="12">
        <f t="shared" si="2117"/>
        <v>0</v>
      </c>
      <c r="EB127" s="12">
        <f t="shared" ref="EB127:EC127" si="2129">SUM(EB128:EB129)</f>
        <v>0</v>
      </c>
      <c r="EC127" s="12">
        <f t="shared" si="2129"/>
        <v>0</v>
      </c>
      <c r="ED127" s="12">
        <f>SUM(ED129)</f>
        <v>0</v>
      </c>
      <c r="EE127" s="12">
        <f>SUM(EE128:EE129)</f>
        <v>0</v>
      </c>
      <c r="EF127" s="12">
        <f>SUM(EF128:EF129)</f>
        <v>0</v>
      </c>
      <c r="EG127" s="12">
        <f t="shared" si="2117"/>
        <v>0</v>
      </c>
      <c r="EH127" s="12">
        <f t="shared" ref="EH127" si="2130">SUM(EH128:EH129)</f>
        <v>0</v>
      </c>
      <c r="EI127" s="12">
        <f t="shared" si="2117"/>
        <v>0</v>
      </c>
      <c r="EJ127" s="12">
        <f t="shared" ref="EJ127:EK127" si="2131">SUM(EJ128:EJ129)</f>
        <v>0</v>
      </c>
      <c r="EK127" s="12">
        <f t="shared" si="2131"/>
        <v>0</v>
      </c>
      <c r="EL127" s="12">
        <f t="shared" ref="EL127:ET127" si="2132">SUM(EL128:EL129)</f>
        <v>0</v>
      </c>
      <c r="EM127" s="12">
        <f t="shared" si="2132"/>
        <v>0</v>
      </c>
      <c r="EN127" s="12">
        <f t="shared" ref="EN127" si="2133">SUM(EN128:EN129)</f>
        <v>0</v>
      </c>
      <c r="EO127" s="12">
        <f t="shared" si="2132"/>
        <v>0</v>
      </c>
      <c r="EP127" s="12">
        <f t="shared" si="2132"/>
        <v>0</v>
      </c>
      <c r="EQ127" s="12">
        <f t="shared" ref="EQ127" si="2134">SUM(EQ128:EQ129)</f>
        <v>0</v>
      </c>
      <c r="ER127" s="12">
        <f t="shared" si="2132"/>
        <v>0</v>
      </c>
      <c r="ES127" s="12">
        <f t="shared" si="2132"/>
        <v>0</v>
      </c>
      <c r="ET127" s="12">
        <f t="shared" si="2132"/>
        <v>0</v>
      </c>
      <c r="EU127" s="12">
        <f t="shared" ref="EU127:EW127" si="2135">SUM(EU128:EU129)</f>
        <v>0</v>
      </c>
      <c r="EV127" s="12">
        <f t="shared" si="2135"/>
        <v>0</v>
      </c>
      <c r="EW127" s="12">
        <f t="shared" si="2135"/>
        <v>0</v>
      </c>
      <c r="EX127" s="12">
        <f t="shared" ref="EX127:GK127" si="2136">SUM(EX128:EX129)</f>
        <v>0</v>
      </c>
      <c r="EY127" s="12">
        <f t="shared" si="2136"/>
        <v>0</v>
      </c>
      <c r="EZ127" s="12">
        <f t="shared" ref="EZ127" si="2137">SUM(EZ128:EZ129)</f>
        <v>0</v>
      </c>
      <c r="FA127" s="12">
        <f t="shared" si="2136"/>
        <v>0</v>
      </c>
      <c r="FB127" s="12">
        <f t="shared" si="2136"/>
        <v>0</v>
      </c>
      <c r="FC127" s="12">
        <f t="shared" ref="FC127" si="2138">SUM(FC128:FC129)</f>
        <v>0</v>
      </c>
      <c r="FD127" s="12">
        <f t="shared" si="2136"/>
        <v>0</v>
      </c>
      <c r="FE127" s="12">
        <f t="shared" si="2136"/>
        <v>0</v>
      </c>
      <c r="FF127" s="12">
        <f t="shared" ref="FF127" si="2139">SUM(FF128:FF129)</f>
        <v>0</v>
      </c>
      <c r="FG127" s="12">
        <f t="shared" si="2136"/>
        <v>0</v>
      </c>
      <c r="FH127" s="12">
        <f t="shared" ref="FH127:FK127" si="2140">SUM(FH129)</f>
        <v>0</v>
      </c>
      <c r="FI127" s="12">
        <f t="shared" ref="FI127" si="2141">SUM(FI128:FI129)</f>
        <v>0</v>
      </c>
      <c r="FJ127" s="12">
        <f t="shared" ref="FJ127:FO127" si="2142">SUM(FJ128:FJ129)</f>
        <v>0</v>
      </c>
      <c r="FK127" s="12">
        <f t="shared" si="2140"/>
        <v>0</v>
      </c>
      <c r="FL127" s="12">
        <f t="shared" ref="FL127:FM127" si="2143">SUM(FL128:FL129)</f>
        <v>0</v>
      </c>
      <c r="FM127" s="12">
        <f t="shared" si="2143"/>
        <v>0</v>
      </c>
      <c r="FN127" s="12">
        <f t="shared" si="2142"/>
        <v>0</v>
      </c>
      <c r="FO127" s="12">
        <f t="shared" si="2142"/>
        <v>0</v>
      </c>
      <c r="FP127" s="12">
        <f t="shared" ref="FP127:FX127" si="2144">SUM(FP128:FP129)</f>
        <v>0</v>
      </c>
      <c r="FQ127" s="12">
        <f t="shared" si="2144"/>
        <v>0</v>
      </c>
      <c r="FR127" s="12">
        <f t="shared" ref="FR127" si="2145">SUM(FR128:FR129)</f>
        <v>0</v>
      </c>
      <c r="FS127" s="12">
        <f t="shared" si="2144"/>
        <v>0</v>
      </c>
      <c r="FT127" s="12">
        <f t="shared" si="2144"/>
        <v>0</v>
      </c>
      <c r="FU127" s="12">
        <f t="shared" ref="FU127" si="2146">SUM(FU128:FU129)</f>
        <v>0</v>
      </c>
      <c r="FV127" s="12">
        <f t="shared" si="2144"/>
        <v>0</v>
      </c>
      <c r="FW127" s="12">
        <f t="shared" si="2144"/>
        <v>0</v>
      </c>
      <c r="FX127" s="12">
        <f t="shared" si="2144"/>
        <v>0</v>
      </c>
      <c r="FY127" s="12">
        <f t="shared" ref="FY127:GA127" si="2147">SUM(FY128:FY129)</f>
        <v>0</v>
      </c>
      <c r="FZ127" s="12">
        <f t="shared" si="2147"/>
        <v>0</v>
      </c>
      <c r="GA127" s="12">
        <f t="shared" si="2147"/>
        <v>120000</v>
      </c>
      <c r="GB127" s="12">
        <f t="shared" si="2136"/>
        <v>121357.9</v>
      </c>
      <c r="GC127" s="12">
        <f t="shared" si="2136"/>
        <v>5000</v>
      </c>
      <c r="GD127" s="12">
        <f t="shared" ref="GD127" si="2148">SUM(GD128:GD129)</f>
        <v>0</v>
      </c>
      <c r="GE127" s="12">
        <f t="shared" si="2136"/>
        <v>0</v>
      </c>
      <c r="GF127" s="12">
        <f t="shared" si="2136"/>
        <v>0</v>
      </c>
      <c r="GG127" s="12">
        <f t="shared" ref="GG127" si="2149">SUM(GG128:GG129)</f>
        <v>0</v>
      </c>
      <c r="GH127" s="12">
        <f t="shared" si="2136"/>
        <v>0</v>
      </c>
      <c r="GI127" s="12">
        <f t="shared" si="2136"/>
        <v>0</v>
      </c>
      <c r="GJ127" s="12">
        <f t="shared" ref="GJ127" si="2150">SUM(GJ128:GJ129)</f>
        <v>0</v>
      </c>
      <c r="GK127" s="12">
        <f t="shared" si="2136"/>
        <v>20000</v>
      </c>
      <c r="GL127" s="12">
        <f t="shared" ref="GL127:GO127" si="2151">SUM(GL129)</f>
        <v>20000</v>
      </c>
      <c r="GM127" s="12">
        <f t="shared" ref="GM127" si="2152">SUM(GM128:GM129)</f>
        <v>0</v>
      </c>
      <c r="GN127" s="12">
        <f t="shared" ref="GN127:GS127" si="2153">SUM(GN128:GN129)</f>
        <v>161000</v>
      </c>
      <c r="GO127" s="12">
        <f t="shared" si="2151"/>
        <v>97000</v>
      </c>
      <c r="GP127" s="12">
        <f t="shared" ref="GP127:GQ127" si="2154">SUM(GP128:GP129)</f>
        <v>100000</v>
      </c>
      <c r="GQ127" s="12">
        <f t="shared" si="2154"/>
        <v>129900</v>
      </c>
      <c r="GR127" s="12">
        <f t="shared" si="2153"/>
        <v>129900</v>
      </c>
      <c r="GS127" s="12">
        <f t="shared" si="2153"/>
        <v>0</v>
      </c>
      <c r="GT127" s="12">
        <f t="shared" ref="GT127:HM127" si="2155">SUM(GT128:GT129)</f>
        <v>10000</v>
      </c>
      <c r="GU127" s="12">
        <f t="shared" si="2155"/>
        <v>10000</v>
      </c>
      <c r="GV127" s="12">
        <f t="shared" ref="GV127" si="2156">SUM(GV128:GV129)</f>
        <v>0</v>
      </c>
      <c r="GW127" s="12">
        <f t="shared" si="2155"/>
        <v>0</v>
      </c>
      <c r="GX127" s="12">
        <f t="shared" si="2155"/>
        <v>0</v>
      </c>
      <c r="GY127" s="12">
        <f t="shared" ref="GY127" si="2157">SUM(GY128:GY129)</f>
        <v>0</v>
      </c>
      <c r="GZ127" s="12">
        <f t="shared" si="2155"/>
        <v>0</v>
      </c>
      <c r="HA127" s="12">
        <f t="shared" si="2155"/>
        <v>0</v>
      </c>
      <c r="HB127" s="12">
        <f t="shared" ref="HB127:HD127" si="2158">SUM(HB128:HB129)</f>
        <v>0</v>
      </c>
      <c r="HC127" s="12">
        <f t="shared" si="2158"/>
        <v>0</v>
      </c>
      <c r="HD127" s="12">
        <f t="shared" si="2158"/>
        <v>0</v>
      </c>
      <c r="HE127" s="12">
        <f t="shared" si="2155"/>
        <v>4120000</v>
      </c>
      <c r="HF127" s="12">
        <f t="shared" ref="HF127" si="2159">SUM(HF128:HF129)</f>
        <v>121357.9</v>
      </c>
      <c r="HG127" s="12">
        <f t="shared" si="2155"/>
        <v>5000</v>
      </c>
      <c r="HH127" s="12">
        <f t="shared" si="2155"/>
        <v>0</v>
      </c>
      <c r="HI127" s="12">
        <f t="shared" ref="HI127" si="2160">SUM(HI128:HI129)</f>
        <v>0</v>
      </c>
      <c r="HJ127" s="12">
        <f t="shared" si="2155"/>
        <v>0</v>
      </c>
      <c r="HK127" s="12">
        <f t="shared" si="2155"/>
        <v>0</v>
      </c>
      <c r="HL127" s="12">
        <f t="shared" ref="HL127" si="2161">SUM(HL128:HL129)</f>
        <v>0</v>
      </c>
      <c r="HM127" s="12">
        <f t="shared" si="2155"/>
        <v>0</v>
      </c>
      <c r="HN127" s="12">
        <f t="shared" ref="HN127:HO127" si="2162">SUM(HN128:HN129)</f>
        <v>0</v>
      </c>
      <c r="HO127" s="12">
        <f t="shared" si="2162"/>
        <v>20000</v>
      </c>
      <c r="HP127" s="12">
        <f t="shared" ref="HP127:HX127" si="2163">SUM(HP128:HP129)</f>
        <v>20000</v>
      </c>
      <c r="HQ127" s="12">
        <f t="shared" si="2163"/>
        <v>0</v>
      </c>
      <c r="HR127" s="12">
        <f t="shared" ref="HR127" si="2164">SUM(HR128:HR129)</f>
        <v>161000</v>
      </c>
      <c r="HS127" s="12">
        <f t="shared" si="2163"/>
        <v>97000</v>
      </c>
      <c r="HT127" s="12">
        <f t="shared" ref="HT127:HW127" si="2165">SUM(HT128:HT129)</f>
        <v>100000</v>
      </c>
      <c r="HU127" s="12">
        <f t="shared" ref="HU127" si="2166">SUM(HU128:HU129)</f>
        <v>129900</v>
      </c>
      <c r="HV127" s="12">
        <f t="shared" si="2165"/>
        <v>129900</v>
      </c>
      <c r="HW127" s="12">
        <f t="shared" si="2165"/>
        <v>0</v>
      </c>
      <c r="HX127" s="12">
        <f t="shared" si="2163"/>
        <v>10000</v>
      </c>
      <c r="HY127" s="12">
        <f t="shared" ref="HY127:IA127" si="2167">SUM(HY128:HY129)</f>
        <v>10000</v>
      </c>
      <c r="HZ127" s="12">
        <f t="shared" ref="HZ127" si="2168">SUM(HZ128:HZ129)</f>
        <v>0</v>
      </c>
      <c r="IA127" s="12">
        <f t="shared" si="2167"/>
        <v>0</v>
      </c>
      <c r="IB127" s="12">
        <f t="shared" ref="IB127:ID127" si="2169">SUM(IB128:IB129)</f>
        <v>0</v>
      </c>
      <c r="IC127" s="12">
        <f t="shared" ref="IC127" si="2170">SUM(IC128:IC129)</f>
        <v>0</v>
      </c>
      <c r="ID127" s="12">
        <f t="shared" si="2169"/>
        <v>0</v>
      </c>
      <c r="IE127" s="12">
        <f t="shared" ref="IE127:IG127" si="2171">SUM(IE128:IE129)</f>
        <v>0</v>
      </c>
      <c r="IF127" s="12">
        <f t="shared" ref="IF127:II127" si="2172">SUM(IF128:IF129)</f>
        <v>0</v>
      </c>
      <c r="IG127" s="12">
        <f t="shared" si="2171"/>
        <v>0</v>
      </c>
      <c r="IH127" s="12">
        <f t="shared" ref="IH127" si="2173">SUM(IH128:IH129)</f>
        <v>0</v>
      </c>
      <c r="II127" s="12">
        <f t="shared" si="2172"/>
        <v>0</v>
      </c>
      <c r="IJ127" s="54"/>
    </row>
    <row r="128" spans="1:244" x14ac:dyDescent="0.25">
      <c r="A128" s="5">
        <v>7404</v>
      </c>
      <c r="B128" s="9" t="s">
        <v>265</v>
      </c>
      <c r="C128" s="13">
        <v>4000000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4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0</v>
      </c>
      <c r="DE128" s="13">
        <v>0</v>
      </c>
      <c r="DF128" s="13">
        <v>0</v>
      </c>
      <c r="DG128" s="13">
        <v>0</v>
      </c>
      <c r="DH128" s="13">
        <v>0</v>
      </c>
      <c r="DI128" s="13">
        <v>0</v>
      </c>
      <c r="DJ128" s="13">
        <v>0</v>
      </c>
      <c r="DK128" s="13">
        <v>0</v>
      </c>
      <c r="DL128" s="13">
        <v>0</v>
      </c>
      <c r="DM128" s="13">
        <v>0</v>
      </c>
      <c r="DN128" s="13">
        <v>0</v>
      </c>
      <c r="DO128" s="13">
        <v>0</v>
      </c>
      <c r="DP128" s="13">
        <v>0</v>
      </c>
      <c r="DQ128" s="13">
        <v>0</v>
      </c>
      <c r="DR128" s="13">
        <v>0</v>
      </c>
      <c r="DS128" s="13">
        <v>0</v>
      </c>
      <c r="DT128" s="13">
        <v>0</v>
      </c>
      <c r="DU128" s="13">
        <v>0</v>
      </c>
      <c r="DV128" s="13">
        <v>0</v>
      </c>
      <c r="DW128" s="13">
        <v>0</v>
      </c>
      <c r="DX128" s="13">
        <v>0</v>
      </c>
      <c r="DY128" s="13">
        <v>0</v>
      </c>
      <c r="DZ128" s="13">
        <v>0</v>
      </c>
      <c r="EA128" s="13">
        <v>0</v>
      </c>
      <c r="EB128" s="13">
        <v>0</v>
      </c>
      <c r="EC128" s="13">
        <v>0</v>
      </c>
      <c r="ED128" s="13">
        <v>0</v>
      </c>
      <c r="EE128" s="13">
        <v>0</v>
      </c>
      <c r="EF128" s="13">
        <v>0</v>
      </c>
      <c r="EG128" s="13">
        <v>0</v>
      </c>
      <c r="EH128" s="13">
        <v>0</v>
      </c>
      <c r="EI128" s="13">
        <v>0</v>
      </c>
      <c r="EJ128" s="13">
        <v>0</v>
      </c>
      <c r="EK128" s="13">
        <v>0</v>
      </c>
      <c r="EL128" s="13">
        <v>0</v>
      </c>
      <c r="EM128" s="13">
        <v>0</v>
      </c>
      <c r="EN128" s="13">
        <v>0</v>
      </c>
      <c r="EO128" s="13">
        <v>0</v>
      </c>
      <c r="EP128" s="13">
        <v>0</v>
      </c>
      <c r="EQ128" s="13">
        <v>0</v>
      </c>
      <c r="ER128" s="13">
        <v>0</v>
      </c>
      <c r="ES128" s="13">
        <v>0</v>
      </c>
      <c r="ET128" s="13">
        <v>0</v>
      </c>
      <c r="EU128" s="13">
        <v>0</v>
      </c>
      <c r="EV128" s="13">
        <v>0</v>
      </c>
      <c r="EW128" s="13">
        <v>0</v>
      </c>
      <c r="EX128" s="13">
        <v>0</v>
      </c>
      <c r="EY128" s="13">
        <v>0</v>
      </c>
      <c r="EZ128" s="13">
        <v>0</v>
      </c>
      <c r="FA128" s="13">
        <v>0</v>
      </c>
      <c r="FB128" s="13">
        <v>0</v>
      </c>
      <c r="FC128" s="13">
        <v>0</v>
      </c>
      <c r="FD128" s="13">
        <v>0</v>
      </c>
      <c r="FE128" s="13">
        <v>0</v>
      </c>
      <c r="FF128" s="13">
        <v>0</v>
      </c>
      <c r="FG128" s="13">
        <v>0</v>
      </c>
      <c r="FH128" s="13">
        <v>0</v>
      </c>
      <c r="FI128" s="13">
        <v>0</v>
      </c>
      <c r="FJ128" s="13">
        <v>0</v>
      </c>
      <c r="FK128" s="13">
        <v>0</v>
      </c>
      <c r="FL128" s="13">
        <v>0</v>
      </c>
      <c r="FM128" s="13">
        <v>0</v>
      </c>
      <c r="FN128" s="13">
        <v>0</v>
      </c>
      <c r="FO128" s="13">
        <v>0</v>
      </c>
      <c r="FP128" s="13">
        <v>0</v>
      </c>
      <c r="FQ128" s="13">
        <v>0</v>
      </c>
      <c r="FR128" s="13">
        <v>0</v>
      </c>
      <c r="FS128" s="13">
        <v>0</v>
      </c>
      <c r="FT128" s="13">
        <v>0</v>
      </c>
      <c r="FU128" s="13">
        <v>0</v>
      </c>
      <c r="FV128" s="13">
        <v>0</v>
      </c>
      <c r="FW128" s="13">
        <v>0</v>
      </c>
      <c r="FX128" s="13">
        <v>0</v>
      </c>
      <c r="FY128" s="13">
        <v>0</v>
      </c>
      <c r="FZ128" s="13">
        <v>0</v>
      </c>
      <c r="GA128" s="13">
        <v>0</v>
      </c>
      <c r="GB128" s="13">
        <v>0</v>
      </c>
      <c r="GC128" s="13">
        <v>0</v>
      </c>
      <c r="GD128" s="13">
        <v>0</v>
      </c>
      <c r="GE128" s="13">
        <v>0</v>
      </c>
      <c r="GF128" s="13">
        <v>0</v>
      </c>
      <c r="GG128" s="13">
        <v>0</v>
      </c>
      <c r="GH128" s="13">
        <v>0</v>
      </c>
      <c r="GI128" s="13">
        <v>0</v>
      </c>
      <c r="GJ128" s="13">
        <v>0</v>
      </c>
      <c r="GK128" s="13">
        <v>0</v>
      </c>
      <c r="GL128" s="13">
        <v>0</v>
      </c>
      <c r="GM128" s="13">
        <v>0</v>
      </c>
      <c r="GN128" s="13">
        <v>0</v>
      </c>
      <c r="GO128" s="13">
        <v>0</v>
      </c>
      <c r="GP128" s="13">
        <v>0</v>
      </c>
      <c r="GQ128" s="13">
        <v>0</v>
      </c>
      <c r="GR128" s="13">
        <v>0</v>
      </c>
      <c r="GS128" s="13">
        <v>0</v>
      </c>
      <c r="GT128" s="13">
        <v>0</v>
      </c>
      <c r="GU128" s="13">
        <v>0</v>
      </c>
      <c r="GV128" s="13">
        <v>0</v>
      </c>
      <c r="GW128" s="13">
        <v>0</v>
      </c>
      <c r="GX128" s="13">
        <v>0</v>
      </c>
      <c r="GY128" s="13">
        <v>0</v>
      </c>
      <c r="GZ128" s="13">
        <v>0</v>
      </c>
      <c r="HA128" s="13">
        <v>0</v>
      </c>
      <c r="HB128" s="13">
        <v>0</v>
      </c>
      <c r="HC128" s="13">
        <v>0</v>
      </c>
      <c r="HD128" s="13">
        <v>0</v>
      </c>
      <c r="HE128" s="13">
        <f t="shared" ref="HE128:HN129" si="2174">C128+BK128+AG128+CO128+DS128+EW128+GA128</f>
        <v>4000000</v>
      </c>
      <c r="HF128" s="13">
        <f t="shared" si="2174"/>
        <v>0</v>
      </c>
      <c r="HG128" s="13">
        <f t="shared" si="2174"/>
        <v>0</v>
      </c>
      <c r="HH128" s="13">
        <f t="shared" si="2174"/>
        <v>0</v>
      </c>
      <c r="HI128" s="13">
        <f t="shared" si="2174"/>
        <v>0</v>
      </c>
      <c r="HJ128" s="13">
        <f t="shared" si="2174"/>
        <v>0</v>
      </c>
      <c r="HK128" s="13">
        <f t="shared" si="2174"/>
        <v>0</v>
      </c>
      <c r="HL128" s="13">
        <f t="shared" si="2174"/>
        <v>0</v>
      </c>
      <c r="HM128" s="13">
        <f t="shared" si="2174"/>
        <v>0</v>
      </c>
      <c r="HN128" s="13">
        <f t="shared" si="2174"/>
        <v>0</v>
      </c>
      <c r="HO128" s="13">
        <f t="shared" ref="HO128:HX129" si="2175">M128+BU128+AQ128+CY128+EC128+FG128+GK128</f>
        <v>0</v>
      </c>
      <c r="HP128" s="13">
        <f t="shared" si="2175"/>
        <v>0</v>
      </c>
      <c r="HQ128" s="13">
        <f t="shared" si="2175"/>
        <v>0</v>
      </c>
      <c r="HR128" s="13">
        <f t="shared" si="2175"/>
        <v>0</v>
      </c>
      <c r="HS128" s="13">
        <f t="shared" si="2175"/>
        <v>0</v>
      </c>
      <c r="HT128" s="13">
        <f t="shared" si="2175"/>
        <v>0</v>
      </c>
      <c r="HU128" s="13">
        <f t="shared" si="2175"/>
        <v>0</v>
      </c>
      <c r="HV128" s="13">
        <f t="shared" si="2175"/>
        <v>0</v>
      </c>
      <c r="HW128" s="13">
        <f t="shared" si="2175"/>
        <v>0</v>
      </c>
      <c r="HX128" s="13">
        <f t="shared" si="2175"/>
        <v>0</v>
      </c>
      <c r="HY128" s="13">
        <f t="shared" ref="HY128:IA129" si="2176">W128+CE128+BA128+DI128+EM128+FQ128+GU128</f>
        <v>0</v>
      </c>
      <c r="HZ128" s="13">
        <f t="shared" si="2176"/>
        <v>0</v>
      </c>
      <c r="IA128" s="13">
        <f t="shared" si="2176"/>
        <v>0</v>
      </c>
      <c r="IB128" s="13">
        <f t="shared" ref="IB128:IH129" si="2177">Z128+BD128+CH128+DL128+EP128+FT128+GX128</f>
        <v>0</v>
      </c>
      <c r="IC128" s="13">
        <f t="shared" si="2177"/>
        <v>0</v>
      </c>
      <c r="ID128" s="13">
        <f t="shared" si="2177"/>
        <v>0</v>
      </c>
      <c r="IE128" s="13">
        <f t="shared" si="2177"/>
        <v>0</v>
      </c>
      <c r="IF128" s="13">
        <f t="shared" si="2177"/>
        <v>0</v>
      </c>
      <c r="IG128" s="13">
        <f t="shared" si="2177"/>
        <v>0</v>
      </c>
      <c r="IH128" s="13">
        <f t="shared" si="2177"/>
        <v>0</v>
      </c>
      <c r="II128" s="13">
        <f>AF128+BJ128+CN128+DR128+EV128+FZ128+HD128</f>
        <v>0</v>
      </c>
      <c r="IJ128" s="54"/>
    </row>
    <row r="129" spans="1:269" x14ac:dyDescent="0.25">
      <c r="A129" s="5">
        <v>7405</v>
      </c>
      <c r="B129" s="9" t="s">
        <v>68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0</v>
      </c>
      <c r="DE129" s="13">
        <v>0</v>
      </c>
      <c r="DF129" s="13">
        <v>0</v>
      </c>
      <c r="DG129" s="13">
        <v>0</v>
      </c>
      <c r="DH129" s="13">
        <v>0</v>
      </c>
      <c r="DI129" s="13">
        <v>0</v>
      </c>
      <c r="DJ129" s="13">
        <v>0</v>
      </c>
      <c r="DK129" s="13">
        <v>0</v>
      </c>
      <c r="DL129" s="13">
        <v>0</v>
      </c>
      <c r="DM129" s="13">
        <v>0</v>
      </c>
      <c r="DN129" s="13">
        <v>0</v>
      </c>
      <c r="DO129" s="13">
        <v>0</v>
      </c>
      <c r="DP129" s="13">
        <v>0</v>
      </c>
      <c r="DQ129" s="13">
        <v>0</v>
      </c>
      <c r="DR129" s="13">
        <v>0</v>
      </c>
      <c r="DS129" s="13">
        <v>0</v>
      </c>
      <c r="DT129" s="13">
        <v>0</v>
      </c>
      <c r="DU129" s="13">
        <v>0</v>
      </c>
      <c r="DV129" s="13">
        <v>0</v>
      </c>
      <c r="DW129" s="13">
        <v>0</v>
      </c>
      <c r="DX129" s="13">
        <v>0</v>
      </c>
      <c r="DY129" s="13">
        <v>0</v>
      </c>
      <c r="DZ129" s="13">
        <v>0</v>
      </c>
      <c r="EA129" s="13">
        <v>0</v>
      </c>
      <c r="EB129" s="13">
        <v>0</v>
      </c>
      <c r="EC129" s="13">
        <v>0</v>
      </c>
      <c r="ED129" s="13">
        <v>0</v>
      </c>
      <c r="EE129" s="13">
        <v>0</v>
      </c>
      <c r="EF129" s="13">
        <v>0</v>
      </c>
      <c r="EG129" s="13">
        <v>0</v>
      </c>
      <c r="EH129" s="13">
        <v>0</v>
      </c>
      <c r="EI129" s="13">
        <v>0</v>
      </c>
      <c r="EJ129" s="13">
        <v>0</v>
      </c>
      <c r="EK129" s="13">
        <v>0</v>
      </c>
      <c r="EL129" s="13">
        <v>0</v>
      </c>
      <c r="EM129" s="13">
        <v>0</v>
      </c>
      <c r="EN129" s="13">
        <v>0</v>
      </c>
      <c r="EO129" s="13">
        <v>0</v>
      </c>
      <c r="EP129" s="13">
        <v>0</v>
      </c>
      <c r="EQ129" s="13">
        <v>0</v>
      </c>
      <c r="ER129" s="13">
        <v>0</v>
      </c>
      <c r="ES129" s="13">
        <v>0</v>
      </c>
      <c r="ET129" s="13">
        <v>0</v>
      </c>
      <c r="EU129" s="13">
        <v>0</v>
      </c>
      <c r="EV129" s="13">
        <v>0</v>
      </c>
      <c r="EW129" s="13">
        <v>0</v>
      </c>
      <c r="EX129" s="13">
        <v>0</v>
      </c>
      <c r="EY129" s="13">
        <v>0</v>
      </c>
      <c r="EZ129" s="13">
        <v>0</v>
      </c>
      <c r="FA129" s="13">
        <v>0</v>
      </c>
      <c r="FB129" s="13">
        <v>0</v>
      </c>
      <c r="FC129" s="13">
        <v>0</v>
      </c>
      <c r="FD129" s="13">
        <v>0</v>
      </c>
      <c r="FE129" s="13">
        <v>0</v>
      </c>
      <c r="FF129" s="13">
        <v>0</v>
      </c>
      <c r="FG129" s="13">
        <v>0</v>
      </c>
      <c r="FH129" s="13">
        <v>0</v>
      </c>
      <c r="FI129" s="13">
        <v>0</v>
      </c>
      <c r="FJ129" s="13">
        <v>0</v>
      </c>
      <c r="FK129" s="13">
        <v>0</v>
      </c>
      <c r="FL129" s="13">
        <v>0</v>
      </c>
      <c r="FM129" s="13">
        <v>0</v>
      </c>
      <c r="FN129" s="13">
        <v>0</v>
      </c>
      <c r="FO129" s="13">
        <v>0</v>
      </c>
      <c r="FP129" s="13">
        <v>0</v>
      </c>
      <c r="FQ129" s="13">
        <v>0</v>
      </c>
      <c r="FR129" s="13">
        <v>0</v>
      </c>
      <c r="FS129" s="13">
        <v>0</v>
      </c>
      <c r="FT129" s="13">
        <v>0</v>
      </c>
      <c r="FU129" s="13">
        <v>0</v>
      </c>
      <c r="FV129" s="13">
        <v>0</v>
      </c>
      <c r="FW129" s="13">
        <v>0</v>
      </c>
      <c r="FX129" s="13">
        <v>0</v>
      </c>
      <c r="FY129" s="13">
        <v>0</v>
      </c>
      <c r="FZ129" s="13">
        <v>0</v>
      </c>
      <c r="GA129" s="13">
        <v>120000</v>
      </c>
      <c r="GB129" s="13">
        <v>121357.9</v>
      </c>
      <c r="GC129" s="13">
        <v>5000</v>
      </c>
      <c r="GD129" s="13">
        <v>0</v>
      </c>
      <c r="GE129" s="13">
        <v>0</v>
      </c>
      <c r="GF129" s="13">
        <v>0</v>
      </c>
      <c r="GG129" s="13">
        <v>0</v>
      </c>
      <c r="GH129" s="13">
        <v>0</v>
      </c>
      <c r="GI129" s="13">
        <v>0</v>
      </c>
      <c r="GJ129" s="13">
        <v>0</v>
      </c>
      <c r="GK129" s="13">
        <v>20000</v>
      </c>
      <c r="GL129" s="13">
        <v>20000</v>
      </c>
      <c r="GM129" s="13">
        <v>0</v>
      </c>
      <c r="GN129" s="13">
        <v>161000</v>
      </c>
      <c r="GO129" s="13">
        <v>97000</v>
      </c>
      <c r="GP129" s="13">
        <v>100000</v>
      </c>
      <c r="GQ129" s="13">
        <v>129900</v>
      </c>
      <c r="GR129" s="13">
        <v>129900</v>
      </c>
      <c r="GS129" s="13"/>
      <c r="GT129" s="13">
        <v>10000</v>
      </c>
      <c r="GU129" s="13">
        <v>10000</v>
      </c>
      <c r="GV129" s="13">
        <v>0</v>
      </c>
      <c r="GW129" s="13">
        <v>0</v>
      </c>
      <c r="GX129" s="13">
        <v>0</v>
      </c>
      <c r="GY129" s="13">
        <v>0</v>
      </c>
      <c r="GZ129" s="13">
        <v>0</v>
      </c>
      <c r="HA129" s="13">
        <v>0</v>
      </c>
      <c r="HB129" s="13">
        <v>0</v>
      </c>
      <c r="HC129" s="13">
        <v>0</v>
      </c>
      <c r="HD129" s="13">
        <v>0</v>
      </c>
      <c r="HE129" s="13">
        <f t="shared" si="2174"/>
        <v>120000</v>
      </c>
      <c r="HF129" s="13">
        <f t="shared" si="2174"/>
        <v>121357.9</v>
      </c>
      <c r="HG129" s="13">
        <f t="shared" si="2174"/>
        <v>5000</v>
      </c>
      <c r="HH129" s="13">
        <f t="shared" si="2174"/>
        <v>0</v>
      </c>
      <c r="HI129" s="13">
        <f t="shared" si="2174"/>
        <v>0</v>
      </c>
      <c r="HJ129" s="13">
        <f t="shared" si="2174"/>
        <v>0</v>
      </c>
      <c r="HK129" s="13">
        <f t="shared" si="2174"/>
        <v>0</v>
      </c>
      <c r="HL129" s="13">
        <f t="shared" si="2174"/>
        <v>0</v>
      </c>
      <c r="HM129" s="13">
        <f t="shared" si="2174"/>
        <v>0</v>
      </c>
      <c r="HN129" s="13">
        <f t="shared" si="2174"/>
        <v>0</v>
      </c>
      <c r="HO129" s="13">
        <f t="shared" si="2175"/>
        <v>20000</v>
      </c>
      <c r="HP129" s="13">
        <f t="shared" si="2175"/>
        <v>20000</v>
      </c>
      <c r="HQ129" s="13">
        <f t="shared" si="2175"/>
        <v>0</v>
      </c>
      <c r="HR129" s="13">
        <f t="shared" si="2175"/>
        <v>161000</v>
      </c>
      <c r="HS129" s="13">
        <f t="shared" si="2175"/>
        <v>97000</v>
      </c>
      <c r="HT129" s="13">
        <f t="shared" si="2175"/>
        <v>100000</v>
      </c>
      <c r="HU129" s="13">
        <f t="shared" si="2175"/>
        <v>129900</v>
      </c>
      <c r="HV129" s="13">
        <f t="shared" si="2175"/>
        <v>129900</v>
      </c>
      <c r="HW129" s="13">
        <f t="shared" si="2175"/>
        <v>0</v>
      </c>
      <c r="HX129" s="13">
        <f t="shared" si="2175"/>
        <v>10000</v>
      </c>
      <c r="HY129" s="13">
        <f t="shared" si="2176"/>
        <v>10000</v>
      </c>
      <c r="HZ129" s="13">
        <f t="shared" si="2176"/>
        <v>0</v>
      </c>
      <c r="IA129" s="13">
        <f t="shared" si="2176"/>
        <v>0</v>
      </c>
      <c r="IB129" s="13">
        <f t="shared" si="2177"/>
        <v>0</v>
      </c>
      <c r="IC129" s="13">
        <f t="shared" si="2177"/>
        <v>0</v>
      </c>
      <c r="ID129" s="13">
        <f t="shared" si="2177"/>
        <v>0</v>
      </c>
      <c r="IE129" s="13">
        <f t="shared" si="2177"/>
        <v>0</v>
      </c>
      <c r="IF129" s="13">
        <f t="shared" si="2177"/>
        <v>0</v>
      </c>
      <c r="IG129" s="13">
        <f t="shared" si="2177"/>
        <v>0</v>
      </c>
      <c r="IH129" s="13">
        <f t="shared" si="2177"/>
        <v>0</v>
      </c>
      <c r="II129" s="13">
        <f>AF129+BJ129+CN129+DR129+EV129+FZ129+HD129</f>
        <v>0</v>
      </c>
      <c r="IJ129" s="54"/>
    </row>
    <row r="130" spans="1:269" ht="15" customHeight="1" x14ac:dyDescent="0.25">
      <c r="A130" s="5">
        <v>75</v>
      </c>
      <c r="B130" s="8" t="s">
        <v>69</v>
      </c>
      <c r="C130" s="12">
        <f t="shared" ref="C130:GF130" si="2178">SUM(C131)</f>
        <v>0</v>
      </c>
      <c r="D130" s="12">
        <f t="shared" si="2178"/>
        <v>45.37</v>
      </c>
      <c r="E130" s="12">
        <f t="shared" si="2178"/>
        <v>46.91</v>
      </c>
      <c r="F130" s="12">
        <f t="shared" si="2178"/>
        <v>0</v>
      </c>
      <c r="G130" s="12">
        <f t="shared" si="2178"/>
        <v>0</v>
      </c>
      <c r="H130" s="12">
        <f t="shared" si="2178"/>
        <v>0</v>
      </c>
      <c r="I130" s="12">
        <f t="shared" si="2178"/>
        <v>0</v>
      </c>
      <c r="J130" s="12">
        <f t="shared" si="2178"/>
        <v>0</v>
      </c>
      <c r="K130" s="12">
        <f t="shared" si="2178"/>
        <v>0</v>
      </c>
      <c r="L130" s="12">
        <f t="shared" si="2178"/>
        <v>0</v>
      </c>
      <c r="M130" s="12">
        <f t="shared" si="2178"/>
        <v>0</v>
      </c>
      <c r="N130" s="12">
        <f t="shared" ref="N130:T130" si="2179">SUM(N131)</f>
        <v>0</v>
      </c>
      <c r="O130" s="12">
        <f t="shared" si="2178"/>
        <v>0</v>
      </c>
      <c r="P130" s="12">
        <f t="shared" si="2178"/>
        <v>0</v>
      </c>
      <c r="Q130" s="12">
        <f t="shared" si="2179"/>
        <v>0</v>
      </c>
      <c r="R130" s="12">
        <f t="shared" si="2178"/>
        <v>0</v>
      </c>
      <c r="S130" s="12">
        <f t="shared" si="2178"/>
        <v>0</v>
      </c>
      <c r="T130" s="12">
        <f t="shared" si="2179"/>
        <v>0</v>
      </c>
      <c r="U130" s="12">
        <f t="shared" si="2178"/>
        <v>0</v>
      </c>
      <c r="V130" s="12">
        <f t="shared" si="2178"/>
        <v>0</v>
      </c>
      <c r="W130" s="12">
        <f t="shared" si="2178"/>
        <v>0</v>
      </c>
      <c r="X130" s="12">
        <f t="shared" si="2178"/>
        <v>0</v>
      </c>
      <c r="Y130" s="12">
        <f t="shared" si="2178"/>
        <v>0</v>
      </c>
      <c r="Z130" s="12">
        <f t="shared" si="2178"/>
        <v>0</v>
      </c>
      <c r="AA130" s="12">
        <f t="shared" si="2178"/>
        <v>0</v>
      </c>
      <c r="AB130" s="12">
        <f t="shared" si="2178"/>
        <v>0</v>
      </c>
      <c r="AC130" s="12">
        <f t="shared" si="2178"/>
        <v>0</v>
      </c>
      <c r="AD130" s="12">
        <f t="shared" si="2178"/>
        <v>0</v>
      </c>
      <c r="AE130" s="12">
        <f t="shared" si="2178"/>
        <v>0</v>
      </c>
      <c r="AF130" s="12">
        <f t="shared" si="2178"/>
        <v>0</v>
      </c>
      <c r="AG130" s="12">
        <f t="shared" ref="AG130:AK130" si="2180">SUM(AG131)</f>
        <v>0</v>
      </c>
      <c r="AH130" s="12">
        <f t="shared" si="2180"/>
        <v>344.74</v>
      </c>
      <c r="AI130" s="12">
        <f t="shared" si="2180"/>
        <v>356.45</v>
      </c>
      <c r="AJ130" s="12">
        <f t="shared" si="2180"/>
        <v>0</v>
      </c>
      <c r="AK130" s="12">
        <f t="shared" si="2180"/>
        <v>0</v>
      </c>
      <c r="AL130" s="12">
        <f t="shared" ref="AL130:BC130" si="2181">SUM(AL131)</f>
        <v>82226.64</v>
      </c>
      <c r="AM130" s="12">
        <f t="shared" si="2181"/>
        <v>0</v>
      </c>
      <c r="AN130" s="12">
        <f t="shared" si="2181"/>
        <v>0</v>
      </c>
      <c r="AO130" s="12">
        <f t="shared" si="2181"/>
        <v>0</v>
      </c>
      <c r="AP130" s="12">
        <f t="shared" si="2181"/>
        <v>0</v>
      </c>
      <c r="AQ130" s="12">
        <f t="shared" si="2181"/>
        <v>0</v>
      </c>
      <c r="AR130" s="12">
        <f t="shared" si="2181"/>
        <v>608.36</v>
      </c>
      <c r="AS130" s="12">
        <f t="shared" si="2181"/>
        <v>0</v>
      </c>
      <c r="AT130" s="12">
        <f t="shared" si="2181"/>
        <v>0</v>
      </c>
      <c r="AU130" s="12">
        <f t="shared" si="2181"/>
        <v>0</v>
      </c>
      <c r="AV130" s="12">
        <f t="shared" si="2181"/>
        <v>0</v>
      </c>
      <c r="AW130" s="12">
        <f t="shared" si="2181"/>
        <v>0</v>
      </c>
      <c r="AX130" s="12">
        <f t="shared" si="2181"/>
        <v>0</v>
      </c>
      <c r="AY130" s="12">
        <f t="shared" si="2181"/>
        <v>0</v>
      </c>
      <c r="AZ130" s="12">
        <f t="shared" si="2181"/>
        <v>0</v>
      </c>
      <c r="BA130" s="12">
        <f t="shared" si="2181"/>
        <v>0</v>
      </c>
      <c r="BB130" s="12">
        <f t="shared" si="2181"/>
        <v>0</v>
      </c>
      <c r="BC130" s="12">
        <f t="shared" si="2181"/>
        <v>0</v>
      </c>
      <c r="BD130" s="12">
        <f t="shared" si="2178"/>
        <v>0</v>
      </c>
      <c r="BE130" s="12">
        <f t="shared" si="2178"/>
        <v>0</v>
      </c>
      <c r="BF130" s="12">
        <f t="shared" si="2178"/>
        <v>0</v>
      </c>
      <c r="BG130" s="12">
        <f t="shared" si="2178"/>
        <v>0</v>
      </c>
      <c r="BH130" s="12">
        <f t="shared" si="2178"/>
        <v>0</v>
      </c>
      <c r="BI130" s="12">
        <f t="shared" si="2178"/>
        <v>0</v>
      </c>
      <c r="BJ130" s="12">
        <f t="shared" si="2178"/>
        <v>0</v>
      </c>
      <c r="BK130" s="12">
        <f t="shared" ref="BK130:CG130" si="2182">SUM(BK131)</f>
        <v>0</v>
      </c>
      <c r="BL130" s="12">
        <f t="shared" si="2182"/>
        <v>208.65</v>
      </c>
      <c r="BM130" s="12">
        <f t="shared" si="2182"/>
        <v>215.74</v>
      </c>
      <c r="BN130" s="12">
        <f t="shared" si="2182"/>
        <v>0</v>
      </c>
      <c r="BO130" s="12">
        <f t="shared" si="2182"/>
        <v>0</v>
      </c>
      <c r="BP130" s="12">
        <f t="shared" si="2182"/>
        <v>0</v>
      </c>
      <c r="BQ130" s="12">
        <f t="shared" si="2182"/>
        <v>0</v>
      </c>
      <c r="BR130" s="12">
        <f t="shared" si="2182"/>
        <v>0</v>
      </c>
      <c r="BS130" s="12">
        <f t="shared" si="2182"/>
        <v>0</v>
      </c>
      <c r="BT130" s="12">
        <f t="shared" si="2182"/>
        <v>0</v>
      </c>
      <c r="BU130" s="12">
        <f t="shared" si="2182"/>
        <v>0</v>
      </c>
      <c r="BV130" s="12">
        <f t="shared" si="2182"/>
        <v>0</v>
      </c>
      <c r="BW130" s="12">
        <f t="shared" si="2182"/>
        <v>0</v>
      </c>
      <c r="BX130" s="12">
        <f t="shared" si="2182"/>
        <v>0</v>
      </c>
      <c r="BY130" s="12">
        <f t="shared" si="2182"/>
        <v>0</v>
      </c>
      <c r="BZ130" s="12">
        <f t="shared" si="2182"/>
        <v>0</v>
      </c>
      <c r="CA130" s="12">
        <f t="shared" si="2182"/>
        <v>0</v>
      </c>
      <c r="CB130" s="12">
        <f t="shared" si="2182"/>
        <v>0</v>
      </c>
      <c r="CC130" s="12">
        <f t="shared" si="2182"/>
        <v>0</v>
      </c>
      <c r="CD130" s="12">
        <f t="shared" si="2182"/>
        <v>0</v>
      </c>
      <c r="CE130" s="12">
        <f t="shared" si="2182"/>
        <v>0</v>
      </c>
      <c r="CF130" s="12">
        <f t="shared" si="2182"/>
        <v>0</v>
      </c>
      <c r="CG130" s="12">
        <f t="shared" si="2182"/>
        <v>0</v>
      </c>
      <c r="CH130" s="12">
        <f t="shared" si="2178"/>
        <v>0</v>
      </c>
      <c r="CI130" s="12">
        <f t="shared" si="2178"/>
        <v>0</v>
      </c>
      <c r="CJ130" s="12">
        <f t="shared" si="2178"/>
        <v>0</v>
      </c>
      <c r="CK130" s="12">
        <f t="shared" si="2178"/>
        <v>0</v>
      </c>
      <c r="CL130" s="12">
        <f t="shared" si="2178"/>
        <v>0</v>
      </c>
      <c r="CM130" s="12">
        <f t="shared" si="2178"/>
        <v>0</v>
      </c>
      <c r="CN130" s="12">
        <f t="shared" si="2178"/>
        <v>0</v>
      </c>
      <c r="CO130" s="12">
        <f t="shared" ref="CO130:CS130" si="2183">SUM(CO131)</f>
        <v>0</v>
      </c>
      <c r="CP130" s="12">
        <f t="shared" si="2183"/>
        <v>9.07</v>
      </c>
      <c r="CQ130" s="12">
        <f t="shared" si="2183"/>
        <v>9.3699999999999992</v>
      </c>
      <c r="CR130" s="12">
        <f t="shared" si="2183"/>
        <v>0</v>
      </c>
      <c r="CS130" s="12">
        <f t="shared" si="2183"/>
        <v>0</v>
      </c>
      <c r="CT130" s="12">
        <f t="shared" si="2178"/>
        <v>0</v>
      </c>
      <c r="CU130" s="12">
        <f>SUM(CU131)</f>
        <v>0</v>
      </c>
      <c r="CV130" s="12">
        <f>SUM(CV131)</f>
        <v>0</v>
      </c>
      <c r="CW130" s="12">
        <f t="shared" ref="CW130:DW130" si="2184">SUM(CW131)</f>
        <v>0</v>
      </c>
      <c r="CX130" s="12">
        <f t="shared" si="2184"/>
        <v>0</v>
      </c>
      <c r="CY130" s="12">
        <f t="shared" si="2184"/>
        <v>0</v>
      </c>
      <c r="CZ130" s="12">
        <f t="shared" si="2184"/>
        <v>0</v>
      </c>
      <c r="DA130" s="12">
        <f t="shared" si="2184"/>
        <v>0</v>
      </c>
      <c r="DB130" s="12">
        <f t="shared" si="2184"/>
        <v>0</v>
      </c>
      <c r="DC130" s="12">
        <f t="shared" si="2184"/>
        <v>0</v>
      </c>
      <c r="DD130" s="12">
        <f t="shared" si="2184"/>
        <v>0</v>
      </c>
      <c r="DE130" s="12">
        <f t="shared" si="2184"/>
        <v>0</v>
      </c>
      <c r="DF130" s="12">
        <f t="shared" si="2184"/>
        <v>0</v>
      </c>
      <c r="DG130" s="12">
        <f t="shared" si="2184"/>
        <v>0</v>
      </c>
      <c r="DH130" s="12">
        <f t="shared" si="2184"/>
        <v>0</v>
      </c>
      <c r="DI130" s="12">
        <f t="shared" si="2184"/>
        <v>0</v>
      </c>
      <c r="DJ130" s="12">
        <f t="shared" si="2184"/>
        <v>0</v>
      </c>
      <c r="DK130" s="12">
        <f t="shared" si="2184"/>
        <v>0</v>
      </c>
      <c r="DL130" s="12">
        <f t="shared" si="2178"/>
        <v>9840</v>
      </c>
      <c r="DM130" s="12">
        <f t="shared" si="2178"/>
        <v>0</v>
      </c>
      <c r="DN130" s="12">
        <f t="shared" si="2178"/>
        <v>0</v>
      </c>
      <c r="DO130" s="12">
        <f t="shared" si="2178"/>
        <v>0</v>
      </c>
      <c r="DP130" s="12">
        <f t="shared" si="2178"/>
        <v>0</v>
      </c>
      <c r="DQ130" s="12">
        <f t="shared" si="2178"/>
        <v>0</v>
      </c>
      <c r="DR130" s="12">
        <f t="shared" si="2178"/>
        <v>0</v>
      </c>
      <c r="DS130" s="12">
        <f t="shared" si="2184"/>
        <v>0</v>
      </c>
      <c r="DT130" s="12">
        <f t="shared" si="2184"/>
        <v>90.72</v>
      </c>
      <c r="DU130" s="12">
        <f t="shared" si="2184"/>
        <v>93.8</v>
      </c>
      <c r="DV130" s="12">
        <f t="shared" si="2184"/>
        <v>0</v>
      </c>
      <c r="DW130" s="12">
        <f t="shared" si="2184"/>
        <v>0</v>
      </c>
      <c r="DX130" s="12">
        <f t="shared" si="2178"/>
        <v>0</v>
      </c>
      <c r="DY130" s="12">
        <f>SUM(DY131)</f>
        <v>0</v>
      </c>
      <c r="DZ130" s="12">
        <f>SUM(DZ131)</f>
        <v>0</v>
      </c>
      <c r="EA130" s="12">
        <f t="shared" ref="EA130:FA130" si="2185">SUM(EA131)</f>
        <v>0</v>
      </c>
      <c r="EB130" s="12">
        <f t="shared" si="2185"/>
        <v>0</v>
      </c>
      <c r="EC130" s="12">
        <f t="shared" si="2185"/>
        <v>0</v>
      </c>
      <c r="ED130" s="12">
        <f>SUM(ED131)</f>
        <v>0</v>
      </c>
      <c r="EE130" s="12">
        <f>SUM(EE131)</f>
        <v>0</v>
      </c>
      <c r="EF130" s="12">
        <f>SUM(EF131)</f>
        <v>0</v>
      </c>
      <c r="EG130" s="12">
        <f t="shared" si="2185"/>
        <v>0</v>
      </c>
      <c r="EH130" s="12">
        <f t="shared" si="2185"/>
        <v>0</v>
      </c>
      <c r="EI130" s="12">
        <f t="shared" si="2185"/>
        <v>0</v>
      </c>
      <c r="EJ130" s="12">
        <f t="shared" si="2185"/>
        <v>0</v>
      </c>
      <c r="EK130" s="12">
        <f t="shared" si="2185"/>
        <v>0</v>
      </c>
      <c r="EL130" s="12">
        <f t="shared" si="2185"/>
        <v>0</v>
      </c>
      <c r="EM130" s="12">
        <f t="shared" si="2185"/>
        <v>0</v>
      </c>
      <c r="EN130" s="12">
        <f t="shared" si="2185"/>
        <v>0</v>
      </c>
      <c r="EO130" s="12">
        <f t="shared" si="2185"/>
        <v>0</v>
      </c>
      <c r="EP130" s="12">
        <f t="shared" si="2178"/>
        <v>404.68</v>
      </c>
      <c r="EQ130" s="12">
        <f t="shared" si="2178"/>
        <v>0</v>
      </c>
      <c r="ER130" s="12">
        <f t="shared" si="2178"/>
        <v>0</v>
      </c>
      <c r="ES130" s="12">
        <f t="shared" si="2178"/>
        <v>301.61</v>
      </c>
      <c r="ET130" s="12">
        <f t="shared" si="2178"/>
        <v>0</v>
      </c>
      <c r="EU130" s="12">
        <f t="shared" si="2178"/>
        <v>871.79</v>
      </c>
      <c r="EV130" s="12">
        <f t="shared" si="2178"/>
        <v>0</v>
      </c>
      <c r="EW130" s="12">
        <f t="shared" si="2185"/>
        <v>0</v>
      </c>
      <c r="EX130" s="12">
        <f t="shared" si="2185"/>
        <v>215.65</v>
      </c>
      <c r="EY130" s="12">
        <f t="shared" si="2185"/>
        <v>222.73</v>
      </c>
      <c r="EZ130" s="12">
        <f t="shared" si="2185"/>
        <v>0</v>
      </c>
      <c r="FA130" s="12">
        <f t="shared" si="2185"/>
        <v>0</v>
      </c>
      <c r="FB130" s="12">
        <f t="shared" si="2178"/>
        <v>80</v>
      </c>
      <c r="FC130" s="12">
        <f>SUM(FC131)</f>
        <v>0</v>
      </c>
      <c r="FD130" s="12">
        <f>SUM(FD131)</f>
        <v>15.5</v>
      </c>
      <c r="FE130" s="12">
        <f t="shared" ref="FE130:GE130" si="2186">SUM(FE131)</f>
        <v>15.5</v>
      </c>
      <c r="FF130" s="12">
        <f t="shared" si="2186"/>
        <v>0</v>
      </c>
      <c r="FG130" s="12">
        <f t="shared" si="2186"/>
        <v>0</v>
      </c>
      <c r="FH130" s="12">
        <f t="shared" si="2186"/>
        <v>0</v>
      </c>
      <c r="FI130" s="12">
        <f t="shared" si="2186"/>
        <v>0</v>
      </c>
      <c r="FJ130" s="12">
        <f t="shared" si="2186"/>
        <v>0</v>
      </c>
      <c r="FK130" s="12">
        <f t="shared" si="2186"/>
        <v>0</v>
      </c>
      <c r="FL130" s="12">
        <f t="shared" si="2186"/>
        <v>0</v>
      </c>
      <c r="FM130" s="12">
        <f t="shared" si="2186"/>
        <v>0</v>
      </c>
      <c r="FN130" s="12">
        <f t="shared" si="2186"/>
        <v>0</v>
      </c>
      <c r="FO130" s="12">
        <f t="shared" si="2186"/>
        <v>0</v>
      </c>
      <c r="FP130" s="12">
        <f t="shared" si="2186"/>
        <v>0</v>
      </c>
      <c r="FQ130" s="12">
        <f t="shared" si="2186"/>
        <v>0</v>
      </c>
      <c r="FR130" s="12">
        <f t="shared" si="2186"/>
        <v>0</v>
      </c>
      <c r="FS130" s="12">
        <f t="shared" si="2186"/>
        <v>0</v>
      </c>
      <c r="FT130" s="12">
        <f t="shared" si="2178"/>
        <v>3318.01</v>
      </c>
      <c r="FU130" s="12">
        <f t="shared" si="2178"/>
        <v>0</v>
      </c>
      <c r="FV130" s="12">
        <f t="shared" si="2178"/>
        <v>30000</v>
      </c>
      <c r="FW130" s="12">
        <f t="shared" si="2178"/>
        <v>0</v>
      </c>
      <c r="FX130" s="12">
        <f t="shared" si="2178"/>
        <v>0</v>
      </c>
      <c r="FY130" s="12">
        <f t="shared" si="2178"/>
        <v>0</v>
      </c>
      <c r="FZ130" s="12">
        <f t="shared" si="2178"/>
        <v>0</v>
      </c>
      <c r="GA130" s="12">
        <f t="shared" si="2186"/>
        <v>2330000</v>
      </c>
      <c r="GB130" s="12">
        <f t="shared" si="2186"/>
        <v>2330000</v>
      </c>
      <c r="GC130" s="12">
        <f t="shared" si="2186"/>
        <v>2296194.9900000002</v>
      </c>
      <c r="GD130" s="12">
        <f t="shared" si="2186"/>
        <v>2200000</v>
      </c>
      <c r="GE130" s="12">
        <f t="shared" si="2186"/>
        <v>2700000</v>
      </c>
      <c r="GF130" s="12">
        <f t="shared" si="2178"/>
        <v>2509405.2999999998</v>
      </c>
      <c r="GG130" s="12">
        <f>SUM(GG131)</f>
        <v>2426661.58</v>
      </c>
      <c r="GH130" s="12">
        <f>SUM(GH131)</f>
        <v>2426661.58</v>
      </c>
      <c r="GI130" s="12">
        <f t="shared" ref="GI130:II130" si="2187">SUM(GI131)</f>
        <v>2538077.23</v>
      </c>
      <c r="GJ130" s="12">
        <f t="shared" si="2187"/>
        <v>2500000</v>
      </c>
      <c r="GK130" s="12">
        <f t="shared" si="2187"/>
        <v>2500000</v>
      </c>
      <c r="GL130" s="12">
        <f t="shared" si="2187"/>
        <v>2360052.35</v>
      </c>
      <c r="GM130" s="12">
        <f t="shared" si="2187"/>
        <v>2500000</v>
      </c>
      <c r="GN130" s="12">
        <f t="shared" si="2187"/>
        <v>2500000</v>
      </c>
      <c r="GO130" s="12">
        <f t="shared" si="2187"/>
        <v>2446772.5499999998</v>
      </c>
      <c r="GP130" s="12">
        <f t="shared" si="2187"/>
        <v>2500000</v>
      </c>
      <c r="GQ130" s="12">
        <f t="shared" si="2187"/>
        <v>2000000</v>
      </c>
      <c r="GR130" s="12">
        <f t="shared" si="2187"/>
        <v>2342163.42</v>
      </c>
      <c r="GS130" s="12">
        <f t="shared" si="2187"/>
        <v>2500000</v>
      </c>
      <c r="GT130" s="12">
        <f t="shared" si="2187"/>
        <v>2500000</v>
      </c>
      <c r="GU130" s="12">
        <f t="shared" si="2187"/>
        <v>2064851.19</v>
      </c>
      <c r="GV130" s="12">
        <f t="shared" si="2187"/>
        <v>2500000</v>
      </c>
      <c r="GW130" s="12">
        <f t="shared" si="2187"/>
        <v>2500000</v>
      </c>
      <c r="GX130" s="12">
        <f t="shared" si="2187"/>
        <v>2123443.34</v>
      </c>
      <c r="GY130" s="12">
        <f t="shared" si="2187"/>
        <v>2400000</v>
      </c>
      <c r="GZ130" s="12">
        <f t="shared" si="2187"/>
        <v>2400000</v>
      </c>
      <c r="HA130" s="12">
        <f t="shared" si="2187"/>
        <v>2272835.9900000002</v>
      </c>
      <c r="HB130" s="12">
        <f t="shared" si="2187"/>
        <v>2400000</v>
      </c>
      <c r="HC130" s="12">
        <f t="shared" si="2187"/>
        <v>2400000</v>
      </c>
      <c r="HD130" s="12">
        <f t="shared" si="2187"/>
        <v>2400000</v>
      </c>
      <c r="HE130" s="12">
        <f t="shared" si="2187"/>
        <v>2330000</v>
      </c>
      <c r="HF130" s="12">
        <f t="shared" si="2187"/>
        <v>2330914.2000000002</v>
      </c>
      <c r="HG130" s="12">
        <f t="shared" si="2187"/>
        <v>2297139.9900000002</v>
      </c>
      <c r="HH130" s="12">
        <f t="shared" si="2187"/>
        <v>2200000</v>
      </c>
      <c r="HI130" s="12">
        <f t="shared" si="2187"/>
        <v>2700000</v>
      </c>
      <c r="HJ130" s="12">
        <f t="shared" si="2187"/>
        <v>2591711.94</v>
      </c>
      <c r="HK130" s="12">
        <f t="shared" si="2187"/>
        <v>2426661.58</v>
      </c>
      <c r="HL130" s="12">
        <f t="shared" si="2187"/>
        <v>2426677.08</v>
      </c>
      <c r="HM130" s="12">
        <f t="shared" si="2187"/>
        <v>2538092.73</v>
      </c>
      <c r="HN130" s="12">
        <f t="shared" si="2187"/>
        <v>2500000</v>
      </c>
      <c r="HO130" s="12">
        <f t="shared" si="2187"/>
        <v>2500000</v>
      </c>
      <c r="HP130" s="12">
        <f t="shared" si="2187"/>
        <v>2360660.71</v>
      </c>
      <c r="HQ130" s="12">
        <f t="shared" si="2187"/>
        <v>2500000</v>
      </c>
      <c r="HR130" s="12">
        <f t="shared" si="2187"/>
        <v>2500000</v>
      </c>
      <c r="HS130" s="12">
        <f t="shared" si="2187"/>
        <v>2446772.5499999998</v>
      </c>
      <c r="HT130" s="12">
        <f t="shared" si="2187"/>
        <v>2500000</v>
      </c>
      <c r="HU130" s="12">
        <f t="shared" si="2187"/>
        <v>2000000</v>
      </c>
      <c r="HV130" s="12">
        <f t="shared" si="2187"/>
        <v>2342163.42</v>
      </c>
      <c r="HW130" s="12">
        <f t="shared" si="2187"/>
        <v>2500000</v>
      </c>
      <c r="HX130" s="12">
        <f t="shared" si="2187"/>
        <v>2500000</v>
      </c>
      <c r="HY130" s="12">
        <f t="shared" si="2187"/>
        <v>2064851.19</v>
      </c>
      <c r="HZ130" s="12">
        <f t="shared" si="2187"/>
        <v>2500000</v>
      </c>
      <c r="IA130" s="12">
        <f t="shared" si="2187"/>
        <v>2500000</v>
      </c>
      <c r="IB130" s="12">
        <f t="shared" si="2187"/>
        <v>2137006.0299999998</v>
      </c>
      <c r="IC130" s="12">
        <f t="shared" si="2187"/>
        <v>2400000</v>
      </c>
      <c r="ID130" s="12">
        <f t="shared" si="2187"/>
        <v>2430000</v>
      </c>
      <c r="IE130" s="12">
        <f t="shared" si="2187"/>
        <v>2273137.6</v>
      </c>
      <c r="IF130" s="12">
        <f t="shared" si="2187"/>
        <v>2400000</v>
      </c>
      <c r="IG130" s="12">
        <f t="shared" si="2187"/>
        <v>2400871.79</v>
      </c>
      <c r="IH130" s="12">
        <f t="shared" si="2187"/>
        <v>2163182.79</v>
      </c>
      <c r="II130" s="12">
        <f t="shared" si="2187"/>
        <v>2400000</v>
      </c>
      <c r="IJ130" s="54"/>
    </row>
    <row r="131" spans="1:269" x14ac:dyDescent="0.25">
      <c r="A131" s="5">
        <v>7500</v>
      </c>
      <c r="B131" s="9" t="s">
        <v>69</v>
      </c>
      <c r="C131" s="13">
        <v>0</v>
      </c>
      <c r="D131" s="13">
        <v>45.37</v>
      </c>
      <c r="E131" s="13">
        <v>46.91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344.74</v>
      </c>
      <c r="AI131" s="13">
        <v>356.45</v>
      </c>
      <c r="AJ131" s="13">
        <v>0</v>
      </c>
      <c r="AK131" s="13">
        <v>0</v>
      </c>
      <c r="AL131" s="13">
        <v>82226.64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608.36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208.65</v>
      </c>
      <c r="BM131" s="13">
        <v>215.74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9.07</v>
      </c>
      <c r="CQ131" s="13">
        <v>9.3699999999999992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0</v>
      </c>
      <c r="DD131" s="13">
        <v>0</v>
      </c>
      <c r="DE131" s="13">
        <v>0</v>
      </c>
      <c r="DF131" s="13">
        <v>0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9840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90.72</v>
      </c>
      <c r="DU131" s="13">
        <v>93.8</v>
      </c>
      <c r="DV131" s="13">
        <v>0</v>
      </c>
      <c r="DW131" s="13">
        <v>0</v>
      </c>
      <c r="DX131" s="13">
        <v>0</v>
      </c>
      <c r="DY131" s="13">
        <v>0</v>
      </c>
      <c r="DZ131" s="13">
        <v>0</v>
      </c>
      <c r="EA131" s="13">
        <v>0</v>
      </c>
      <c r="EB131" s="13">
        <v>0</v>
      </c>
      <c r="EC131" s="13">
        <v>0</v>
      </c>
      <c r="ED131" s="13">
        <v>0</v>
      </c>
      <c r="EE131" s="13">
        <v>0</v>
      </c>
      <c r="EF131" s="13">
        <v>0</v>
      </c>
      <c r="EG131" s="13">
        <v>0</v>
      </c>
      <c r="EH131" s="13">
        <v>0</v>
      </c>
      <c r="EI131" s="13">
        <v>0</v>
      </c>
      <c r="EJ131" s="13">
        <v>0</v>
      </c>
      <c r="EK131" s="13">
        <v>0</v>
      </c>
      <c r="EL131" s="13">
        <v>0</v>
      </c>
      <c r="EM131" s="13">
        <v>0</v>
      </c>
      <c r="EN131" s="13">
        <v>0</v>
      </c>
      <c r="EO131" s="13">
        <v>0</v>
      </c>
      <c r="EP131" s="13">
        <v>404.68</v>
      </c>
      <c r="EQ131" s="13">
        <v>0</v>
      </c>
      <c r="ER131" s="13">
        <v>0</v>
      </c>
      <c r="ES131" s="13">
        <v>301.61</v>
      </c>
      <c r="ET131" s="13">
        <v>0</v>
      </c>
      <c r="EU131" s="13">
        <v>871.79</v>
      </c>
      <c r="EV131" s="13">
        <v>0</v>
      </c>
      <c r="EW131" s="13">
        <v>0</v>
      </c>
      <c r="EX131" s="13">
        <v>215.65</v>
      </c>
      <c r="EY131" s="13">
        <v>222.73</v>
      </c>
      <c r="EZ131" s="13">
        <v>0</v>
      </c>
      <c r="FA131" s="13">
        <v>0</v>
      </c>
      <c r="FB131" s="13">
        <v>80</v>
      </c>
      <c r="FC131" s="13">
        <v>0</v>
      </c>
      <c r="FD131" s="13">
        <v>15.5</v>
      </c>
      <c r="FE131" s="13">
        <v>15.5</v>
      </c>
      <c r="FF131" s="13">
        <v>0</v>
      </c>
      <c r="FG131" s="13">
        <v>0</v>
      </c>
      <c r="FH131" s="13">
        <v>0</v>
      </c>
      <c r="FI131" s="13">
        <v>0</v>
      </c>
      <c r="FJ131" s="13">
        <v>0</v>
      </c>
      <c r="FK131" s="13">
        <v>0</v>
      </c>
      <c r="FL131" s="13">
        <v>0</v>
      </c>
      <c r="FM131" s="13">
        <v>0</v>
      </c>
      <c r="FN131" s="13">
        <v>0</v>
      </c>
      <c r="FO131" s="13">
        <v>0</v>
      </c>
      <c r="FP131" s="13">
        <v>0</v>
      </c>
      <c r="FQ131" s="13">
        <v>0</v>
      </c>
      <c r="FR131" s="13">
        <v>0</v>
      </c>
      <c r="FS131" s="13">
        <v>0</v>
      </c>
      <c r="FT131" s="13">
        <v>3318.01</v>
      </c>
      <c r="FU131" s="13">
        <v>0</v>
      </c>
      <c r="FV131" s="13">
        <v>30000</v>
      </c>
      <c r="FW131" s="13">
        <v>0</v>
      </c>
      <c r="FX131" s="13">
        <v>0</v>
      </c>
      <c r="FY131" s="13">
        <v>0</v>
      </c>
      <c r="FZ131" s="13">
        <v>0</v>
      </c>
      <c r="GA131" s="13">
        <v>2330000</v>
      </c>
      <c r="GB131" s="13">
        <v>2330000</v>
      </c>
      <c r="GC131" s="13">
        <v>2296194.9900000002</v>
      </c>
      <c r="GD131" s="13">
        <v>2200000</v>
      </c>
      <c r="GE131" s="13">
        <v>2700000</v>
      </c>
      <c r="GF131" s="13">
        <v>2509405.2999999998</v>
      </c>
      <c r="GG131" s="13">
        <v>2426661.58</v>
      </c>
      <c r="GH131" s="13">
        <v>2426661.58</v>
      </c>
      <c r="GI131" s="13">
        <v>2538077.23</v>
      </c>
      <c r="GJ131" s="13">
        <v>2500000</v>
      </c>
      <c r="GK131" s="13">
        <v>2500000</v>
      </c>
      <c r="GL131" s="13">
        <v>2360052.35</v>
      </c>
      <c r="GM131" s="13">
        <v>2500000</v>
      </c>
      <c r="GN131" s="13">
        <v>2500000</v>
      </c>
      <c r="GO131" s="13">
        <v>2446772.5499999998</v>
      </c>
      <c r="GP131" s="14">
        <v>2500000</v>
      </c>
      <c r="GQ131" s="14">
        <v>2000000</v>
      </c>
      <c r="GR131" s="14">
        <v>2342163.42</v>
      </c>
      <c r="GS131" s="14">
        <v>2500000</v>
      </c>
      <c r="GT131" s="14">
        <v>2500000</v>
      </c>
      <c r="GU131" s="14">
        <v>2064851.19</v>
      </c>
      <c r="GV131" s="14">
        <v>2500000</v>
      </c>
      <c r="GW131" s="14">
        <v>2500000</v>
      </c>
      <c r="GX131" s="13">
        <v>2123443.34</v>
      </c>
      <c r="GY131" s="13">
        <v>2400000</v>
      </c>
      <c r="GZ131" s="13">
        <v>2400000</v>
      </c>
      <c r="HA131" s="13">
        <v>2272835.9900000002</v>
      </c>
      <c r="HB131" s="13">
        <v>2400000</v>
      </c>
      <c r="HC131" s="13">
        <v>2400000</v>
      </c>
      <c r="HD131" s="13">
        <v>2400000</v>
      </c>
      <c r="HE131" s="13">
        <f t="shared" ref="HE131:IA131" si="2188">C131+BK131+AG131+CO131+DS131+EW131+GA131</f>
        <v>2330000</v>
      </c>
      <c r="HF131" s="13">
        <f t="shared" si="2188"/>
        <v>2330914.2000000002</v>
      </c>
      <c r="HG131" s="13">
        <f t="shared" si="2188"/>
        <v>2297139.9900000002</v>
      </c>
      <c r="HH131" s="13">
        <f t="shared" si="2188"/>
        <v>2200000</v>
      </c>
      <c r="HI131" s="13">
        <f t="shared" si="2188"/>
        <v>2700000</v>
      </c>
      <c r="HJ131" s="13">
        <f t="shared" si="2188"/>
        <v>2591711.94</v>
      </c>
      <c r="HK131" s="13">
        <f t="shared" si="2188"/>
        <v>2426661.58</v>
      </c>
      <c r="HL131" s="13">
        <f t="shared" si="2188"/>
        <v>2426677.08</v>
      </c>
      <c r="HM131" s="13">
        <f t="shared" si="2188"/>
        <v>2538092.73</v>
      </c>
      <c r="HN131" s="13">
        <f t="shared" si="2188"/>
        <v>2500000</v>
      </c>
      <c r="HO131" s="13">
        <f t="shared" si="2188"/>
        <v>2500000</v>
      </c>
      <c r="HP131" s="13">
        <f t="shared" si="2188"/>
        <v>2360660.71</v>
      </c>
      <c r="HQ131" s="13">
        <f t="shared" si="2188"/>
        <v>2500000</v>
      </c>
      <c r="HR131" s="13">
        <f t="shared" si="2188"/>
        <v>2500000</v>
      </c>
      <c r="HS131" s="13">
        <f t="shared" si="2188"/>
        <v>2446772.5499999998</v>
      </c>
      <c r="HT131" s="13">
        <f t="shared" si="2188"/>
        <v>2500000</v>
      </c>
      <c r="HU131" s="13">
        <f t="shared" si="2188"/>
        <v>2000000</v>
      </c>
      <c r="HV131" s="13">
        <f t="shared" si="2188"/>
        <v>2342163.42</v>
      </c>
      <c r="HW131" s="13">
        <f t="shared" si="2188"/>
        <v>2500000</v>
      </c>
      <c r="HX131" s="13">
        <f t="shared" si="2188"/>
        <v>2500000</v>
      </c>
      <c r="HY131" s="13">
        <f t="shared" si="2188"/>
        <v>2064851.19</v>
      </c>
      <c r="HZ131" s="13">
        <f t="shared" si="2188"/>
        <v>2500000</v>
      </c>
      <c r="IA131" s="13">
        <f t="shared" si="2188"/>
        <v>2500000</v>
      </c>
      <c r="IB131" s="13">
        <f t="shared" ref="IB131:IH131" si="2189">Z131+BD131+CH131+DL131+EP131+FT131+GX131</f>
        <v>2137006.0299999998</v>
      </c>
      <c r="IC131" s="13">
        <f t="shared" si="2189"/>
        <v>2400000</v>
      </c>
      <c r="ID131" s="13">
        <f t="shared" si="2189"/>
        <v>2430000</v>
      </c>
      <c r="IE131" s="13">
        <f t="shared" si="2189"/>
        <v>2273137.6</v>
      </c>
      <c r="IF131" s="13">
        <f t="shared" si="2189"/>
        <v>2400000</v>
      </c>
      <c r="IG131" s="13">
        <f t="shared" si="2189"/>
        <v>2400871.79</v>
      </c>
      <c r="IH131" s="13">
        <v>2163182.79</v>
      </c>
      <c r="II131" s="13">
        <f>AF131+BJ131+CN131+DR131+EV131+FZ131+HD131</f>
        <v>2400000</v>
      </c>
      <c r="IJ131" s="54"/>
    </row>
    <row r="132" spans="1:269" ht="20.100000000000001" customHeight="1" x14ac:dyDescent="0.25">
      <c r="A132" s="5">
        <v>8</v>
      </c>
      <c r="B132" s="7" t="s">
        <v>253</v>
      </c>
      <c r="C132" s="11">
        <f>C133+C134</f>
        <v>0</v>
      </c>
      <c r="D132" s="11">
        <f>D133+D134</f>
        <v>0</v>
      </c>
      <c r="E132" s="11">
        <f t="shared" ref="E132:FK132" si="2190">E133+E134</f>
        <v>0</v>
      </c>
      <c r="F132" s="11">
        <f t="shared" si="2190"/>
        <v>0</v>
      </c>
      <c r="G132" s="11">
        <f t="shared" ref="G132" si="2191">G133+G134</f>
        <v>0</v>
      </c>
      <c r="H132" s="11">
        <f t="shared" si="2190"/>
        <v>0</v>
      </c>
      <c r="I132" s="11">
        <f t="shared" si="2190"/>
        <v>0</v>
      </c>
      <c r="J132" s="11">
        <f t="shared" ref="J132" si="2192">J133+J134</f>
        <v>0</v>
      </c>
      <c r="K132" s="11">
        <f t="shared" si="2190"/>
        <v>0</v>
      </c>
      <c r="L132" s="11">
        <f t="shared" ref="L132" si="2193">L133+L134</f>
        <v>0</v>
      </c>
      <c r="M132" s="11">
        <f t="shared" si="2190"/>
        <v>0</v>
      </c>
      <c r="N132" s="11">
        <f t="shared" si="2190"/>
        <v>0</v>
      </c>
      <c r="O132" s="11">
        <f t="shared" ref="O132" si="2194">O133+O134</f>
        <v>0</v>
      </c>
      <c r="P132" s="11">
        <f t="shared" si="2190"/>
        <v>0</v>
      </c>
      <c r="Q132" s="11">
        <f t="shared" si="2190"/>
        <v>0</v>
      </c>
      <c r="R132" s="11">
        <f t="shared" ref="R132" si="2195">R133+R134</f>
        <v>0</v>
      </c>
      <c r="S132" s="11">
        <f t="shared" si="2190"/>
        <v>0</v>
      </c>
      <c r="T132" s="11">
        <f t="shared" ref="T132:U132" si="2196">T133+T134</f>
        <v>0</v>
      </c>
      <c r="U132" s="11">
        <f t="shared" si="2196"/>
        <v>0</v>
      </c>
      <c r="V132" s="11">
        <f t="shared" ref="V132:Y132" si="2197">V133+V134</f>
        <v>0</v>
      </c>
      <c r="W132" s="11">
        <f t="shared" si="2197"/>
        <v>0</v>
      </c>
      <c r="X132" s="11">
        <f t="shared" ref="X132" si="2198">X133+X134</f>
        <v>0</v>
      </c>
      <c r="Y132" s="11">
        <f t="shared" si="2197"/>
        <v>0</v>
      </c>
      <c r="Z132" s="11">
        <f t="shared" ref="Z132:AD132" si="2199">Z133+Z134</f>
        <v>0</v>
      </c>
      <c r="AA132" s="11">
        <f t="shared" si="2199"/>
        <v>0</v>
      </c>
      <c r="AB132" s="11">
        <f t="shared" ref="AB132:AF132" si="2200">AB133+AB134</f>
        <v>0</v>
      </c>
      <c r="AC132" s="11">
        <f t="shared" si="2199"/>
        <v>0</v>
      </c>
      <c r="AD132" s="11">
        <f t="shared" si="2199"/>
        <v>0</v>
      </c>
      <c r="AE132" s="11">
        <f t="shared" si="2200"/>
        <v>0</v>
      </c>
      <c r="AF132" s="11">
        <f t="shared" si="2200"/>
        <v>0</v>
      </c>
      <c r="AG132" s="11">
        <f>AG133+AG134</f>
        <v>0</v>
      </c>
      <c r="AH132" s="11">
        <f>AH133+AH134</f>
        <v>0</v>
      </c>
      <c r="AI132" s="11">
        <f>AI133+AI134</f>
        <v>0</v>
      </c>
      <c r="AJ132" s="11">
        <f t="shared" ref="AJ132" si="2201">AJ133+AJ134</f>
        <v>0</v>
      </c>
      <c r="AK132" s="11">
        <f>AK133+AK134</f>
        <v>0</v>
      </c>
      <c r="AL132" s="11">
        <f>AL133+AL134</f>
        <v>0</v>
      </c>
      <c r="AM132" s="11">
        <f t="shared" ref="AM132" si="2202">AM133+AM134</f>
        <v>0</v>
      </c>
      <c r="AN132" s="11">
        <f>AN133+AN134</f>
        <v>0</v>
      </c>
      <c r="AO132" s="11">
        <f>AO133+AO134</f>
        <v>0</v>
      </c>
      <c r="AP132" s="11">
        <f t="shared" ref="AP132" si="2203">AP133+AP134</f>
        <v>0</v>
      </c>
      <c r="AQ132" s="11">
        <f>AQ133+AQ134</f>
        <v>0</v>
      </c>
      <c r="AR132" s="11">
        <f>AR133+AR134</f>
        <v>0</v>
      </c>
      <c r="AS132" s="11">
        <f t="shared" ref="AS132" si="2204">AS133+AS134</f>
        <v>0</v>
      </c>
      <c r="AT132" s="11">
        <f>AT133+AT134</f>
        <v>0</v>
      </c>
      <c r="AU132" s="11">
        <f>AU133+AU134</f>
        <v>0</v>
      </c>
      <c r="AV132" s="11">
        <f t="shared" ref="AV132:AW132" si="2205">AV133+AV134</f>
        <v>0</v>
      </c>
      <c r="AW132" s="11">
        <f t="shared" si="2205"/>
        <v>0</v>
      </c>
      <c r="AX132" s="11">
        <f>AX133+AX134</f>
        <v>0</v>
      </c>
      <c r="AY132" s="11">
        <f>AY133+AY134</f>
        <v>0</v>
      </c>
      <c r="AZ132" s="11">
        <f>AZ133+AZ134</f>
        <v>0</v>
      </c>
      <c r="BA132" s="11">
        <f>BA133+BA134</f>
        <v>0</v>
      </c>
      <c r="BB132" s="11">
        <f t="shared" ref="BB132" si="2206">BB133+BB134</f>
        <v>0</v>
      </c>
      <c r="BC132" s="11">
        <f>BC133+BC134</f>
        <v>0</v>
      </c>
      <c r="BD132" s="11">
        <f t="shared" ref="BD132:BG132" si="2207">BD133+BD134</f>
        <v>0</v>
      </c>
      <c r="BE132" s="11">
        <f t="shared" ref="BE132" si="2208">BE133+BE134</f>
        <v>0</v>
      </c>
      <c r="BF132" s="11">
        <f t="shared" si="2207"/>
        <v>0</v>
      </c>
      <c r="BG132" s="11">
        <f t="shared" si="2207"/>
        <v>0</v>
      </c>
      <c r="BH132" s="11">
        <f t="shared" ref="BH132:BJ132" si="2209">BH133+BH134</f>
        <v>0</v>
      </c>
      <c r="BI132" s="11">
        <f t="shared" si="2209"/>
        <v>0</v>
      </c>
      <c r="BJ132" s="11">
        <f t="shared" si="2209"/>
        <v>0</v>
      </c>
      <c r="BK132" s="11">
        <f>BK133+BK134</f>
        <v>0</v>
      </c>
      <c r="BL132" s="11">
        <f>BL133+BL134</f>
        <v>0</v>
      </c>
      <c r="BM132" s="11">
        <f>BM133+BM134</f>
        <v>0</v>
      </c>
      <c r="BN132" s="11">
        <f t="shared" ref="BN132" si="2210">BN133+BN134</f>
        <v>0</v>
      </c>
      <c r="BO132" s="11">
        <f>BO133+BO134</f>
        <v>0</v>
      </c>
      <c r="BP132" s="11">
        <f>BP133+BP134</f>
        <v>0</v>
      </c>
      <c r="BQ132" s="11">
        <f t="shared" ref="BQ132" si="2211">BQ133+BQ134</f>
        <v>0</v>
      </c>
      <c r="BR132" s="11">
        <f>BR133+BR134</f>
        <v>0</v>
      </c>
      <c r="BS132" s="11">
        <f>BS133+BS134</f>
        <v>0</v>
      </c>
      <c r="BT132" s="11">
        <f t="shared" ref="BT132" si="2212">BT133+BT134</f>
        <v>0</v>
      </c>
      <c r="BU132" s="11">
        <f>BU133+BU134</f>
        <v>0</v>
      </c>
      <c r="BV132" s="11">
        <f>BV133+BV134</f>
        <v>0</v>
      </c>
      <c r="BW132" s="11">
        <f t="shared" ref="BW132" si="2213">BW133+BW134</f>
        <v>0</v>
      </c>
      <c r="BX132" s="11">
        <f>BX133+BX134</f>
        <v>0</v>
      </c>
      <c r="BY132" s="11">
        <f>BY133+BY134</f>
        <v>0</v>
      </c>
      <c r="BZ132" s="11">
        <f t="shared" ref="BZ132:CA132" si="2214">BZ133+BZ134</f>
        <v>0</v>
      </c>
      <c r="CA132" s="11">
        <f t="shared" si="2214"/>
        <v>0</v>
      </c>
      <c r="CB132" s="11">
        <f>CB133+CB134</f>
        <v>0</v>
      </c>
      <c r="CC132" s="11">
        <f>CC133+CC134</f>
        <v>0</v>
      </c>
      <c r="CD132" s="11">
        <f>CD133+CD134</f>
        <v>0</v>
      </c>
      <c r="CE132" s="11">
        <f>CE133+CE134</f>
        <v>0</v>
      </c>
      <c r="CF132" s="11">
        <f t="shared" ref="CF132" si="2215">CF133+CF134</f>
        <v>0</v>
      </c>
      <c r="CG132" s="11">
        <f>CG133+CG134</f>
        <v>0</v>
      </c>
      <c r="CH132" s="11">
        <f t="shared" ref="CH132:CL132" si="2216">CH133+CH134</f>
        <v>0</v>
      </c>
      <c r="CI132" s="11">
        <f t="shared" ref="CI132" si="2217">CI133+CI134</f>
        <v>0</v>
      </c>
      <c r="CJ132" s="11">
        <f t="shared" si="2216"/>
        <v>0</v>
      </c>
      <c r="CK132" s="11">
        <f t="shared" si="2216"/>
        <v>0</v>
      </c>
      <c r="CL132" s="11">
        <f t="shared" si="2216"/>
        <v>0</v>
      </c>
      <c r="CM132" s="11">
        <f t="shared" ref="CM132:CO132" si="2218">CM133+CM134</f>
        <v>0</v>
      </c>
      <c r="CN132" s="11">
        <f t="shared" si="2218"/>
        <v>0</v>
      </c>
      <c r="CO132" s="11">
        <f t="shared" si="2218"/>
        <v>0</v>
      </c>
      <c r="CP132" s="11">
        <f t="shared" si="2190"/>
        <v>0</v>
      </c>
      <c r="CQ132" s="11">
        <f t="shared" si="2190"/>
        <v>0</v>
      </c>
      <c r="CR132" s="11">
        <f t="shared" ref="CR132" si="2219">CR133+CR134</f>
        <v>0</v>
      </c>
      <c r="CS132" s="11">
        <f t="shared" si="2190"/>
        <v>0</v>
      </c>
      <c r="CT132" s="11">
        <f t="shared" si="2190"/>
        <v>0</v>
      </c>
      <c r="CU132" s="11">
        <f t="shared" ref="CU132" si="2220">CU133+CU134</f>
        <v>0</v>
      </c>
      <c r="CV132" s="11">
        <f t="shared" si="2190"/>
        <v>0</v>
      </c>
      <c r="CW132" s="11">
        <f t="shared" si="2190"/>
        <v>0</v>
      </c>
      <c r="CX132" s="11">
        <f t="shared" ref="CX132" si="2221">CX133+CX134</f>
        <v>0</v>
      </c>
      <c r="CY132" s="11">
        <f t="shared" si="2190"/>
        <v>0</v>
      </c>
      <c r="CZ132" s="11">
        <f t="shared" si="2190"/>
        <v>0</v>
      </c>
      <c r="DA132" s="11">
        <f t="shared" ref="DA132" si="2222">DA133+DA134</f>
        <v>0</v>
      </c>
      <c r="DB132" s="11">
        <f t="shared" si="2190"/>
        <v>0</v>
      </c>
      <c r="DC132" s="11">
        <f t="shared" si="2190"/>
        <v>0</v>
      </c>
      <c r="DD132" s="11">
        <f t="shared" ref="DD132:DE132" si="2223">DD133+DD134</f>
        <v>0</v>
      </c>
      <c r="DE132" s="11">
        <f t="shared" si="2223"/>
        <v>0</v>
      </c>
      <c r="DF132" s="11">
        <f t="shared" si="2190"/>
        <v>0</v>
      </c>
      <c r="DG132" s="11">
        <f t="shared" si="2190"/>
        <v>0</v>
      </c>
      <c r="DH132" s="11">
        <f t="shared" ref="DH132:DP132" si="2224">DH133+DH134</f>
        <v>0</v>
      </c>
      <c r="DI132" s="11">
        <f t="shared" si="2224"/>
        <v>0</v>
      </c>
      <c r="DJ132" s="11">
        <f t="shared" ref="DJ132" si="2225">DJ133+DJ134</f>
        <v>0</v>
      </c>
      <c r="DK132" s="11">
        <f t="shared" si="2224"/>
        <v>0</v>
      </c>
      <c r="DL132" s="11">
        <f t="shared" si="2224"/>
        <v>0</v>
      </c>
      <c r="DM132" s="11">
        <f t="shared" ref="DM132" si="2226">DM133+DM134</f>
        <v>0</v>
      </c>
      <c r="DN132" s="11">
        <f t="shared" si="2224"/>
        <v>0</v>
      </c>
      <c r="DO132" s="11">
        <f t="shared" si="2224"/>
        <v>0</v>
      </c>
      <c r="DP132" s="11">
        <f t="shared" si="2224"/>
        <v>0</v>
      </c>
      <c r="DQ132" s="11">
        <f t="shared" ref="DQ132:DS132" si="2227">DQ133+DQ134</f>
        <v>0</v>
      </c>
      <c r="DR132" s="11">
        <f t="shared" si="2227"/>
        <v>0</v>
      </c>
      <c r="DS132" s="11">
        <f t="shared" si="2227"/>
        <v>0</v>
      </c>
      <c r="DT132" s="11">
        <f t="shared" si="2190"/>
        <v>0</v>
      </c>
      <c r="DU132" s="11">
        <f t="shared" si="2190"/>
        <v>0</v>
      </c>
      <c r="DV132" s="11">
        <f t="shared" ref="DV132" si="2228">DV133+DV134</f>
        <v>0</v>
      </c>
      <c r="DW132" s="11">
        <f t="shared" si="2190"/>
        <v>0</v>
      </c>
      <c r="DX132" s="11">
        <f t="shared" si="2190"/>
        <v>0</v>
      </c>
      <c r="DY132" s="11">
        <f t="shared" ref="DY132" si="2229">DY133+DY134</f>
        <v>0</v>
      </c>
      <c r="DZ132" s="11">
        <f t="shared" si="2190"/>
        <v>0</v>
      </c>
      <c r="EA132" s="11">
        <f t="shared" si="2190"/>
        <v>0</v>
      </c>
      <c r="EB132" s="11">
        <f t="shared" ref="EB132:EC132" si="2230">EB133+EB134</f>
        <v>0</v>
      </c>
      <c r="EC132" s="11">
        <f t="shared" si="2230"/>
        <v>0</v>
      </c>
      <c r="ED132" s="11">
        <f>ED133+ED134</f>
        <v>0</v>
      </c>
      <c r="EE132" s="11">
        <f>EE133+EE134</f>
        <v>0</v>
      </c>
      <c r="EF132" s="11">
        <f>EF133+EF134</f>
        <v>0</v>
      </c>
      <c r="EG132" s="11">
        <f t="shared" si="2190"/>
        <v>0</v>
      </c>
      <c r="EH132" s="11">
        <f t="shared" ref="EH132:EI132" si="2231">EH133+EH134</f>
        <v>0</v>
      </c>
      <c r="EI132" s="11">
        <f t="shared" si="2231"/>
        <v>0</v>
      </c>
      <c r="EJ132" s="11">
        <f t="shared" si="2190"/>
        <v>0</v>
      </c>
      <c r="EK132" s="11">
        <f t="shared" si="2190"/>
        <v>0</v>
      </c>
      <c r="EL132" s="11">
        <f t="shared" ref="EL132:ET132" si="2232">EL133+EL134</f>
        <v>0</v>
      </c>
      <c r="EM132" s="11">
        <f t="shared" si="2232"/>
        <v>0</v>
      </c>
      <c r="EN132" s="11">
        <f t="shared" ref="EN132" si="2233">EN133+EN134</f>
        <v>0</v>
      </c>
      <c r="EO132" s="11">
        <f t="shared" si="2232"/>
        <v>0</v>
      </c>
      <c r="EP132" s="11">
        <f t="shared" si="2232"/>
        <v>0</v>
      </c>
      <c r="EQ132" s="11">
        <f t="shared" ref="EQ132" si="2234">EQ133+EQ134</f>
        <v>0</v>
      </c>
      <c r="ER132" s="11">
        <f t="shared" si="2232"/>
        <v>0</v>
      </c>
      <c r="ES132" s="11">
        <f t="shared" si="2232"/>
        <v>0</v>
      </c>
      <c r="ET132" s="11">
        <f t="shared" si="2232"/>
        <v>0</v>
      </c>
      <c r="EU132" s="11">
        <f t="shared" ref="EU132:EW132" si="2235">EU133+EU134</f>
        <v>0</v>
      </c>
      <c r="EV132" s="11">
        <f t="shared" si="2235"/>
        <v>0</v>
      </c>
      <c r="EW132" s="11">
        <f t="shared" si="2235"/>
        <v>0</v>
      </c>
      <c r="EX132" s="11">
        <f t="shared" si="2190"/>
        <v>0</v>
      </c>
      <c r="EY132" s="11">
        <f t="shared" si="2190"/>
        <v>0</v>
      </c>
      <c r="EZ132" s="11">
        <f t="shared" ref="EZ132" si="2236">EZ133+EZ134</f>
        <v>0</v>
      </c>
      <c r="FA132" s="11">
        <f t="shared" si="2190"/>
        <v>0</v>
      </c>
      <c r="FB132" s="11">
        <f t="shared" si="2190"/>
        <v>0</v>
      </c>
      <c r="FC132" s="11">
        <f t="shared" ref="FC132" si="2237">FC133+FC134</f>
        <v>0</v>
      </c>
      <c r="FD132" s="11">
        <f t="shared" si="2190"/>
        <v>0</v>
      </c>
      <c r="FE132" s="11">
        <f t="shared" si="2190"/>
        <v>0</v>
      </c>
      <c r="FF132" s="11">
        <f t="shared" ref="FF132" si="2238">FF133+FF134</f>
        <v>0</v>
      </c>
      <c r="FG132" s="11">
        <f t="shared" si="2190"/>
        <v>0</v>
      </c>
      <c r="FH132" s="11">
        <f t="shared" si="2190"/>
        <v>0</v>
      </c>
      <c r="FI132" s="11">
        <f t="shared" ref="FI132" si="2239">FI133+FI134</f>
        <v>0</v>
      </c>
      <c r="FJ132" s="11">
        <f t="shared" si="2190"/>
        <v>0</v>
      </c>
      <c r="FK132" s="11">
        <f t="shared" si="2190"/>
        <v>0</v>
      </c>
      <c r="FL132" s="11">
        <f t="shared" ref="FL132:FM132" si="2240">FL133+FL134</f>
        <v>0</v>
      </c>
      <c r="FM132" s="11">
        <f t="shared" si="2240"/>
        <v>0</v>
      </c>
      <c r="FN132" s="11">
        <f t="shared" ref="FN132:GS132" si="2241">FN133+FN134</f>
        <v>0</v>
      </c>
      <c r="FO132" s="11">
        <f t="shared" si="2241"/>
        <v>0</v>
      </c>
      <c r="FP132" s="11">
        <f t="shared" ref="FP132:FX132" si="2242">FP133+FP134</f>
        <v>0</v>
      </c>
      <c r="FQ132" s="11">
        <f t="shared" si="2242"/>
        <v>0</v>
      </c>
      <c r="FR132" s="11">
        <f t="shared" ref="FR132" si="2243">FR133+FR134</f>
        <v>0</v>
      </c>
      <c r="FS132" s="11">
        <f t="shared" si="2242"/>
        <v>0</v>
      </c>
      <c r="FT132" s="11">
        <f t="shared" si="2242"/>
        <v>0</v>
      </c>
      <c r="FU132" s="11">
        <f t="shared" ref="FU132" si="2244">FU133+FU134</f>
        <v>0</v>
      </c>
      <c r="FV132" s="11">
        <f t="shared" si="2242"/>
        <v>0</v>
      </c>
      <c r="FW132" s="11">
        <f t="shared" si="2242"/>
        <v>0</v>
      </c>
      <c r="FX132" s="11">
        <f t="shared" si="2242"/>
        <v>0</v>
      </c>
      <c r="FY132" s="11">
        <f t="shared" ref="FY132:GA132" si="2245">FY133+FY134</f>
        <v>0</v>
      </c>
      <c r="FZ132" s="11">
        <f t="shared" si="2245"/>
        <v>0</v>
      </c>
      <c r="GA132" s="11">
        <f t="shared" si="2245"/>
        <v>0</v>
      </c>
      <c r="GB132" s="11">
        <f t="shared" si="2241"/>
        <v>0</v>
      </c>
      <c r="GC132" s="11">
        <f t="shared" si="2241"/>
        <v>0</v>
      </c>
      <c r="GD132" s="11">
        <f t="shared" ref="GD132" si="2246">GD133+GD134</f>
        <v>0</v>
      </c>
      <c r="GE132" s="11">
        <f t="shared" si="2241"/>
        <v>0</v>
      </c>
      <c r="GF132" s="11">
        <f t="shared" si="2241"/>
        <v>0</v>
      </c>
      <c r="GG132" s="11">
        <f t="shared" ref="GG132" si="2247">GG133+GG134</f>
        <v>0</v>
      </c>
      <c r="GH132" s="11">
        <f t="shared" si="2241"/>
        <v>0</v>
      </c>
      <c r="GI132" s="11">
        <f t="shared" si="2241"/>
        <v>0</v>
      </c>
      <c r="GJ132" s="11">
        <f t="shared" ref="GJ132" si="2248">GJ133+GJ134</f>
        <v>0</v>
      </c>
      <c r="GK132" s="11">
        <f t="shared" si="2241"/>
        <v>0</v>
      </c>
      <c r="GL132" s="11">
        <f t="shared" si="2241"/>
        <v>0</v>
      </c>
      <c r="GM132" s="11">
        <f t="shared" ref="GM132" si="2249">GM133+GM134</f>
        <v>0</v>
      </c>
      <c r="GN132" s="11">
        <f t="shared" si="2241"/>
        <v>0</v>
      </c>
      <c r="GO132" s="11">
        <f t="shared" si="2241"/>
        <v>0</v>
      </c>
      <c r="GP132" s="11">
        <f t="shared" ref="GP132:GQ132" si="2250">GP133+GP134</f>
        <v>0</v>
      </c>
      <c r="GQ132" s="11">
        <f t="shared" si="2250"/>
        <v>0</v>
      </c>
      <c r="GR132" s="11">
        <f t="shared" si="2241"/>
        <v>0</v>
      </c>
      <c r="GS132" s="11">
        <f t="shared" si="2241"/>
        <v>0</v>
      </c>
      <c r="GT132" s="11">
        <f t="shared" ref="GT132:HM132" si="2251">GT133+GT134</f>
        <v>0</v>
      </c>
      <c r="GU132" s="11">
        <f t="shared" si="2251"/>
        <v>0</v>
      </c>
      <c r="GV132" s="11">
        <f t="shared" ref="GV132" si="2252">GV133+GV134</f>
        <v>0</v>
      </c>
      <c r="GW132" s="11">
        <f t="shared" si="2251"/>
        <v>0</v>
      </c>
      <c r="GX132" s="11">
        <f t="shared" si="2251"/>
        <v>0</v>
      </c>
      <c r="GY132" s="11">
        <f t="shared" ref="GY132" si="2253">GY133+GY134</f>
        <v>0</v>
      </c>
      <c r="GZ132" s="11">
        <f t="shared" si="2251"/>
        <v>0</v>
      </c>
      <c r="HA132" s="11">
        <f t="shared" si="2251"/>
        <v>0</v>
      </c>
      <c r="HB132" s="11">
        <f t="shared" ref="HB132:HD132" si="2254">HB133+HB134</f>
        <v>0</v>
      </c>
      <c r="HC132" s="11">
        <f t="shared" si="2254"/>
        <v>0</v>
      </c>
      <c r="HD132" s="11">
        <f t="shared" si="2254"/>
        <v>0</v>
      </c>
      <c r="HE132" s="11">
        <f t="shared" si="2251"/>
        <v>0</v>
      </c>
      <c r="HF132" s="11">
        <f t="shared" ref="HF132" si="2255">HF133+HF134</f>
        <v>0</v>
      </c>
      <c r="HG132" s="11">
        <f t="shared" si="2251"/>
        <v>0</v>
      </c>
      <c r="HH132" s="11">
        <f t="shared" si="2251"/>
        <v>0</v>
      </c>
      <c r="HI132" s="11">
        <f t="shared" ref="HI132" si="2256">HI133+HI134</f>
        <v>0</v>
      </c>
      <c r="HJ132" s="11">
        <f t="shared" si="2251"/>
        <v>0</v>
      </c>
      <c r="HK132" s="11">
        <f t="shared" si="2251"/>
        <v>0</v>
      </c>
      <c r="HL132" s="11">
        <f t="shared" ref="HL132" si="2257">HL133+HL134</f>
        <v>0</v>
      </c>
      <c r="HM132" s="11">
        <f t="shared" si="2251"/>
        <v>0</v>
      </c>
      <c r="HN132" s="11">
        <f t="shared" ref="HN132:HO132" si="2258">HN133+HN134</f>
        <v>0</v>
      </c>
      <c r="HO132" s="11">
        <f t="shared" si="2258"/>
        <v>0</v>
      </c>
      <c r="HP132" s="11">
        <f t="shared" ref="HP132:HX132" si="2259">HP133+HP134</f>
        <v>0</v>
      </c>
      <c r="HQ132" s="11">
        <f t="shared" si="2259"/>
        <v>0</v>
      </c>
      <c r="HR132" s="11">
        <f t="shared" ref="HR132" si="2260">HR133+HR134</f>
        <v>0</v>
      </c>
      <c r="HS132" s="11">
        <f t="shared" si="2259"/>
        <v>0</v>
      </c>
      <c r="HT132" s="11">
        <f t="shared" ref="HT132:HW132" si="2261">HT133+HT134</f>
        <v>0</v>
      </c>
      <c r="HU132" s="11">
        <f t="shared" ref="HU132" si="2262">HU133+HU134</f>
        <v>0</v>
      </c>
      <c r="HV132" s="11">
        <f t="shared" si="2261"/>
        <v>0</v>
      </c>
      <c r="HW132" s="11">
        <f t="shared" si="2261"/>
        <v>0</v>
      </c>
      <c r="HX132" s="11">
        <f t="shared" si="2259"/>
        <v>0</v>
      </c>
      <c r="HY132" s="11">
        <f t="shared" ref="HY132:IA132" si="2263">HY133+HY134</f>
        <v>0</v>
      </c>
      <c r="HZ132" s="11">
        <f t="shared" ref="HZ132" si="2264">HZ133+HZ134</f>
        <v>0</v>
      </c>
      <c r="IA132" s="11">
        <f t="shared" si="2263"/>
        <v>0</v>
      </c>
      <c r="IB132" s="11">
        <f t="shared" ref="IB132:ID132" si="2265">IB133+IB134</f>
        <v>0</v>
      </c>
      <c r="IC132" s="11">
        <f t="shared" ref="IC132" si="2266">IC133+IC134</f>
        <v>0</v>
      </c>
      <c r="ID132" s="11">
        <f t="shared" si="2265"/>
        <v>0</v>
      </c>
      <c r="IE132" s="11">
        <f t="shared" ref="IE132:IG132" si="2267">IE133+IE134</f>
        <v>0</v>
      </c>
      <c r="IF132" s="11">
        <f t="shared" ref="IF132:II132" si="2268">IF133+IF134</f>
        <v>0</v>
      </c>
      <c r="IG132" s="11">
        <f t="shared" si="2267"/>
        <v>0</v>
      </c>
      <c r="IH132" s="11">
        <f t="shared" ref="IH132" si="2269">IH133+IH134</f>
        <v>0</v>
      </c>
      <c r="II132" s="11">
        <f t="shared" si="2268"/>
        <v>0</v>
      </c>
      <c r="IJ132" s="54"/>
    </row>
    <row r="133" spans="1:269" x14ac:dyDescent="0.25">
      <c r="A133" s="5">
        <v>8100</v>
      </c>
      <c r="B133" s="9" t="s">
        <v>254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">
        <v>0</v>
      </c>
      <c r="AS133" s="13">
        <v>0</v>
      </c>
      <c r="AT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13">
        <v>0</v>
      </c>
      <c r="DG133" s="13">
        <v>0</v>
      </c>
      <c r="DH133" s="13">
        <v>0</v>
      </c>
      <c r="DI133" s="13">
        <v>0</v>
      </c>
      <c r="DJ133" s="13">
        <v>0</v>
      </c>
      <c r="DK133" s="13">
        <v>0</v>
      </c>
      <c r="DL133" s="13">
        <v>0</v>
      </c>
      <c r="DM133" s="13">
        <v>0</v>
      </c>
      <c r="DN133" s="13">
        <v>0</v>
      </c>
      <c r="DO133" s="13">
        <v>0</v>
      </c>
      <c r="DP133" s="13">
        <v>0</v>
      </c>
      <c r="DQ133" s="13">
        <v>0</v>
      </c>
      <c r="DR133" s="13">
        <v>0</v>
      </c>
      <c r="DS133" s="13">
        <v>0</v>
      </c>
      <c r="DT133" s="13">
        <v>0</v>
      </c>
      <c r="DU133" s="13">
        <v>0</v>
      </c>
      <c r="DV133" s="13">
        <v>0</v>
      </c>
      <c r="DW133" s="13">
        <v>0</v>
      </c>
      <c r="DX133" s="13">
        <v>0</v>
      </c>
      <c r="DY133" s="13">
        <v>0</v>
      </c>
      <c r="DZ133" s="13">
        <v>0</v>
      </c>
      <c r="EA133" s="13">
        <v>0</v>
      </c>
      <c r="EB133" s="13">
        <v>0</v>
      </c>
      <c r="EC133" s="13">
        <v>0</v>
      </c>
      <c r="ED133" s="13">
        <v>0</v>
      </c>
      <c r="EE133" s="13">
        <v>0</v>
      </c>
      <c r="EF133" s="13">
        <v>0</v>
      </c>
      <c r="EG133" s="13">
        <v>0</v>
      </c>
      <c r="EH133" s="13">
        <v>0</v>
      </c>
      <c r="EI133" s="13">
        <v>0</v>
      </c>
      <c r="EJ133" s="13">
        <v>0</v>
      </c>
      <c r="EK133" s="13">
        <v>0</v>
      </c>
      <c r="EL133" s="13">
        <v>0</v>
      </c>
      <c r="EM133" s="13">
        <v>0</v>
      </c>
      <c r="EN133" s="13">
        <v>0</v>
      </c>
      <c r="EO133" s="13">
        <v>0</v>
      </c>
      <c r="EP133" s="13">
        <v>0</v>
      </c>
      <c r="EQ133" s="13">
        <v>0</v>
      </c>
      <c r="ER133" s="13">
        <v>0</v>
      </c>
      <c r="ES133" s="13">
        <v>0</v>
      </c>
      <c r="ET133" s="13">
        <v>0</v>
      </c>
      <c r="EU133" s="13">
        <v>0</v>
      </c>
      <c r="EV133" s="13">
        <v>0</v>
      </c>
      <c r="EW133" s="13">
        <v>0</v>
      </c>
      <c r="EX133" s="13">
        <v>0</v>
      </c>
      <c r="EY133" s="13">
        <v>0</v>
      </c>
      <c r="EZ133" s="13">
        <v>0</v>
      </c>
      <c r="FA133" s="13">
        <v>0</v>
      </c>
      <c r="FB133" s="13">
        <v>0</v>
      </c>
      <c r="FC133" s="13">
        <v>0</v>
      </c>
      <c r="FD133" s="13">
        <v>0</v>
      </c>
      <c r="FE133" s="13">
        <v>0</v>
      </c>
      <c r="FF133" s="13">
        <v>0</v>
      </c>
      <c r="FG133" s="13">
        <v>0</v>
      </c>
      <c r="FH133" s="13">
        <v>0</v>
      </c>
      <c r="FI133" s="13">
        <v>0</v>
      </c>
      <c r="FJ133" s="13">
        <v>0</v>
      </c>
      <c r="FK133" s="13">
        <v>0</v>
      </c>
      <c r="FL133" s="13">
        <v>0</v>
      </c>
      <c r="FM133" s="13">
        <v>0</v>
      </c>
      <c r="FN133" s="13">
        <v>0</v>
      </c>
      <c r="FO133" s="13">
        <v>0</v>
      </c>
      <c r="FP133" s="13">
        <v>0</v>
      </c>
      <c r="FQ133" s="13">
        <v>0</v>
      </c>
      <c r="FR133" s="13">
        <v>0</v>
      </c>
      <c r="FS133" s="13">
        <v>0</v>
      </c>
      <c r="FT133" s="13">
        <v>0</v>
      </c>
      <c r="FU133" s="13">
        <v>0</v>
      </c>
      <c r="FV133" s="13">
        <v>0</v>
      </c>
      <c r="FW133" s="13">
        <v>0</v>
      </c>
      <c r="FX133" s="13">
        <v>0</v>
      </c>
      <c r="FY133" s="13">
        <v>0</v>
      </c>
      <c r="FZ133" s="13">
        <v>0</v>
      </c>
      <c r="GA133" s="13">
        <v>0</v>
      </c>
      <c r="GB133" s="13">
        <v>0</v>
      </c>
      <c r="GC133" s="13">
        <v>0</v>
      </c>
      <c r="GD133" s="13">
        <v>0</v>
      </c>
      <c r="GE133" s="13">
        <v>0</v>
      </c>
      <c r="GF133" s="13">
        <v>0</v>
      </c>
      <c r="GG133" s="13">
        <v>0</v>
      </c>
      <c r="GH133" s="13">
        <v>0</v>
      </c>
      <c r="GI133" s="13">
        <v>0</v>
      </c>
      <c r="GJ133" s="13">
        <v>0</v>
      </c>
      <c r="GK133" s="13">
        <v>0</v>
      </c>
      <c r="GL133" s="13">
        <v>0</v>
      </c>
      <c r="GM133" s="13">
        <v>0</v>
      </c>
      <c r="GN133" s="13">
        <v>0</v>
      </c>
      <c r="GO133" s="13">
        <v>0</v>
      </c>
      <c r="GP133" s="13">
        <v>0</v>
      </c>
      <c r="GQ133" s="13">
        <v>0</v>
      </c>
      <c r="GR133" s="13">
        <v>0</v>
      </c>
      <c r="GS133" s="13">
        <v>0</v>
      </c>
      <c r="GT133" s="13">
        <v>0</v>
      </c>
      <c r="GU133" s="13">
        <v>0</v>
      </c>
      <c r="GV133" s="13">
        <v>0</v>
      </c>
      <c r="GW133" s="13">
        <v>0</v>
      </c>
      <c r="GX133" s="13">
        <v>0</v>
      </c>
      <c r="GY133" s="13">
        <v>0</v>
      </c>
      <c r="GZ133" s="13">
        <v>0</v>
      </c>
      <c r="HA133" s="13">
        <v>0</v>
      </c>
      <c r="HB133" s="13">
        <v>0</v>
      </c>
      <c r="HC133" s="13">
        <v>0</v>
      </c>
      <c r="HD133" s="13">
        <v>0</v>
      </c>
      <c r="HE133" s="13">
        <f t="shared" ref="HE133:HN134" si="2270">C133+BK133+AG133+CO133+DS133+EW133+GA133</f>
        <v>0</v>
      </c>
      <c r="HF133" s="13">
        <f t="shared" si="2270"/>
        <v>0</v>
      </c>
      <c r="HG133" s="13">
        <f t="shared" si="2270"/>
        <v>0</v>
      </c>
      <c r="HH133" s="13">
        <f t="shared" si="2270"/>
        <v>0</v>
      </c>
      <c r="HI133" s="13">
        <f t="shared" si="2270"/>
        <v>0</v>
      </c>
      <c r="HJ133" s="13">
        <f t="shared" si="2270"/>
        <v>0</v>
      </c>
      <c r="HK133" s="13">
        <f t="shared" si="2270"/>
        <v>0</v>
      </c>
      <c r="HL133" s="13">
        <f t="shared" si="2270"/>
        <v>0</v>
      </c>
      <c r="HM133" s="13">
        <f t="shared" si="2270"/>
        <v>0</v>
      </c>
      <c r="HN133" s="13">
        <f t="shared" si="2270"/>
        <v>0</v>
      </c>
      <c r="HO133" s="13">
        <f t="shared" ref="HO133:HX134" si="2271">M133+BU133+AQ133+CY133+EC133+FG133+GK133</f>
        <v>0</v>
      </c>
      <c r="HP133" s="13">
        <f t="shared" si="2271"/>
        <v>0</v>
      </c>
      <c r="HQ133" s="13">
        <f t="shared" si="2271"/>
        <v>0</v>
      </c>
      <c r="HR133" s="13">
        <f t="shared" si="2271"/>
        <v>0</v>
      </c>
      <c r="HS133" s="13">
        <f t="shared" si="2271"/>
        <v>0</v>
      </c>
      <c r="HT133" s="13">
        <f t="shared" si="2271"/>
        <v>0</v>
      </c>
      <c r="HU133" s="13">
        <f t="shared" si="2271"/>
        <v>0</v>
      </c>
      <c r="HV133" s="13">
        <f t="shared" si="2271"/>
        <v>0</v>
      </c>
      <c r="HW133" s="13">
        <f t="shared" si="2271"/>
        <v>0</v>
      </c>
      <c r="HX133" s="13">
        <f t="shared" si="2271"/>
        <v>0</v>
      </c>
      <c r="HY133" s="13">
        <f t="shared" ref="HY133:IA134" si="2272">W133+CE133+BA133+DI133+EM133+FQ133+GU133</f>
        <v>0</v>
      </c>
      <c r="HZ133" s="13">
        <f t="shared" si="2272"/>
        <v>0</v>
      </c>
      <c r="IA133" s="13">
        <f t="shared" si="2272"/>
        <v>0</v>
      </c>
      <c r="IB133" s="13">
        <f t="shared" ref="IB133:IH134" si="2273">Z133+BD133+CH133+DL133+EP133+FT133+GX133</f>
        <v>0</v>
      </c>
      <c r="IC133" s="13">
        <f t="shared" si="2273"/>
        <v>0</v>
      </c>
      <c r="ID133" s="13">
        <f t="shared" si="2273"/>
        <v>0</v>
      </c>
      <c r="IE133" s="13">
        <f t="shared" si="2273"/>
        <v>0</v>
      </c>
      <c r="IF133" s="13">
        <f t="shared" si="2273"/>
        <v>0</v>
      </c>
      <c r="IG133" s="13">
        <f t="shared" si="2273"/>
        <v>0</v>
      </c>
      <c r="IH133" s="13">
        <f t="shared" si="2273"/>
        <v>0</v>
      </c>
      <c r="II133" s="13">
        <f>AF133+BJ133+CN133+DR133+EV133+FZ133+HD133</f>
        <v>0</v>
      </c>
      <c r="IJ133" s="54"/>
    </row>
    <row r="134" spans="1:269" x14ac:dyDescent="0.25">
      <c r="A134" s="5">
        <v>8200</v>
      </c>
      <c r="B134" s="9" t="s">
        <v>255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0</v>
      </c>
      <c r="DD134" s="13">
        <v>0</v>
      </c>
      <c r="DE134" s="13">
        <v>0</v>
      </c>
      <c r="DF134" s="13">
        <v>0</v>
      </c>
      <c r="DG134" s="13">
        <v>0</v>
      </c>
      <c r="DH134" s="13">
        <v>0</v>
      </c>
      <c r="DI134" s="13">
        <v>0</v>
      </c>
      <c r="DJ134" s="13">
        <v>0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0</v>
      </c>
      <c r="DU134" s="13">
        <v>0</v>
      </c>
      <c r="DV134" s="13">
        <v>0</v>
      </c>
      <c r="DW134" s="13">
        <v>0</v>
      </c>
      <c r="DX134" s="13">
        <v>0</v>
      </c>
      <c r="DY134" s="13">
        <v>0</v>
      </c>
      <c r="DZ134" s="13">
        <v>0</v>
      </c>
      <c r="EA134" s="13">
        <v>0</v>
      </c>
      <c r="EB134" s="13">
        <v>0</v>
      </c>
      <c r="EC134" s="13">
        <v>0</v>
      </c>
      <c r="ED134" s="13">
        <v>0</v>
      </c>
      <c r="EE134" s="13">
        <v>0</v>
      </c>
      <c r="EF134" s="13">
        <v>0</v>
      </c>
      <c r="EG134" s="13">
        <v>0</v>
      </c>
      <c r="EH134" s="13">
        <v>0</v>
      </c>
      <c r="EI134" s="13">
        <v>0</v>
      </c>
      <c r="EJ134" s="13">
        <v>0</v>
      </c>
      <c r="EK134" s="13">
        <v>0</v>
      </c>
      <c r="EL134" s="13">
        <v>0</v>
      </c>
      <c r="EM134" s="13">
        <v>0</v>
      </c>
      <c r="EN134" s="13">
        <v>0</v>
      </c>
      <c r="EO134" s="13">
        <v>0</v>
      </c>
      <c r="EP134" s="13">
        <v>0</v>
      </c>
      <c r="EQ134" s="13">
        <v>0</v>
      </c>
      <c r="ER134" s="13">
        <v>0</v>
      </c>
      <c r="ES134" s="13">
        <v>0</v>
      </c>
      <c r="ET134" s="13">
        <v>0</v>
      </c>
      <c r="EU134" s="13">
        <v>0</v>
      </c>
      <c r="EV134" s="13">
        <v>0</v>
      </c>
      <c r="EW134" s="13">
        <v>0</v>
      </c>
      <c r="EX134" s="13">
        <v>0</v>
      </c>
      <c r="EY134" s="13">
        <v>0</v>
      </c>
      <c r="EZ134" s="13">
        <v>0</v>
      </c>
      <c r="FA134" s="13">
        <v>0</v>
      </c>
      <c r="FB134" s="13">
        <v>0</v>
      </c>
      <c r="FC134" s="13">
        <v>0</v>
      </c>
      <c r="FD134" s="13">
        <v>0</v>
      </c>
      <c r="FE134" s="13">
        <v>0</v>
      </c>
      <c r="FF134" s="13">
        <v>0</v>
      </c>
      <c r="FG134" s="13">
        <v>0</v>
      </c>
      <c r="FH134" s="13">
        <v>0</v>
      </c>
      <c r="FI134" s="13">
        <v>0</v>
      </c>
      <c r="FJ134" s="13">
        <v>0</v>
      </c>
      <c r="FK134" s="13">
        <v>0</v>
      </c>
      <c r="FL134" s="13">
        <v>0</v>
      </c>
      <c r="FM134" s="13">
        <v>0</v>
      </c>
      <c r="FN134" s="13">
        <v>0</v>
      </c>
      <c r="FO134" s="13">
        <v>0</v>
      </c>
      <c r="FP134" s="13">
        <v>0</v>
      </c>
      <c r="FQ134" s="13">
        <v>0</v>
      </c>
      <c r="FR134" s="13">
        <v>0</v>
      </c>
      <c r="FS134" s="13">
        <v>0</v>
      </c>
      <c r="FT134" s="13">
        <v>0</v>
      </c>
      <c r="FU134" s="13">
        <v>0</v>
      </c>
      <c r="FV134" s="13">
        <v>0</v>
      </c>
      <c r="FW134" s="13">
        <v>0</v>
      </c>
      <c r="FX134" s="13">
        <v>0</v>
      </c>
      <c r="FY134" s="13">
        <v>0</v>
      </c>
      <c r="FZ134" s="13">
        <v>0</v>
      </c>
      <c r="GA134" s="13">
        <v>0</v>
      </c>
      <c r="GB134" s="13">
        <v>0</v>
      </c>
      <c r="GC134" s="13">
        <v>0</v>
      </c>
      <c r="GD134" s="13">
        <v>0</v>
      </c>
      <c r="GE134" s="13">
        <v>0</v>
      </c>
      <c r="GF134" s="13">
        <v>0</v>
      </c>
      <c r="GG134" s="13">
        <v>0</v>
      </c>
      <c r="GH134" s="13">
        <v>0</v>
      </c>
      <c r="GI134" s="13">
        <v>0</v>
      </c>
      <c r="GJ134" s="13">
        <v>0</v>
      </c>
      <c r="GK134" s="13">
        <v>0</v>
      </c>
      <c r="GL134" s="13">
        <v>0</v>
      </c>
      <c r="GM134" s="13">
        <v>0</v>
      </c>
      <c r="GN134" s="13">
        <v>0</v>
      </c>
      <c r="GO134" s="13">
        <v>0</v>
      </c>
      <c r="GP134" s="13">
        <v>0</v>
      </c>
      <c r="GQ134" s="13">
        <v>0</v>
      </c>
      <c r="GR134" s="13">
        <v>0</v>
      </c>
      <c r="GS134" s="13">
        <v>0</v>
      </c>
      <c r="GT134" s="13">
        <v>0</v>
      </c>
      <c r="GU134" s="13">
        <v>0</v>
      </c>
      <c r="GV134" s="13">
        <v>0</v>
      </c>
      <c r="GW134" s="13">
        <v>0</v>
      </c>
      <c r="GX134" s="13">
        <v>0</v>
      </c>
      <c r="GY134" s="13">
        <v>0</v>
      </c>
      <c r="GZ134" s="13">
        <v>0</v>
      </c>
      <c r="HA134" s="13">
        <v>0</v>
      </c>
      <c r="HB134" s="13">
        <v>0</v>
      </c>
      <c r="HC134" s="13">
        <v>0</v>
      </c>
      <c r="HD134" s="13">
        <v>0</v>
      </c>
      <c r="HE134" s="13">
        <f t="shared" si="2270"/>
        <v>0</v>
      </c>
      <c r="HF134" s="13">
        <f t="shared" si="2270"/>
        <v>0</v>
      </c>
      <c r="HG134" s="13">
        <f t="shared" si="2270"/>
        <v>0</v>
      </c>
      <c r="HH134" s="13">
        <f t="shared" si="2270"/>
        <v>0</v>
      </c>
      <c r="HI134" s="13">
        <f t="shared" si="2270"/>
        <v>0</v>
      </c>
      <c r="HJ134" s="13">
        <f t="shared" si="2270"/>
        <v>0</v>
      </c>
      <c r="HK134" s="13">
        <f t="shared" si="2270"/>
        <v>0</v>
      </c>
      <c r="HL134" s="13">
        <f t="shared" si="2270"/>
        <v>0</v>
      </c>
      <c r="HM134" s="13">
        <f t="shared" si="2270"/>
        <v>0</v>
      </c>
      <c r="HN134" s="13">
        <f t="shared" si="2270"/>
        <v>0</v>
      </c>
      <c r="HO134" s="13">
        <f t="shared" si="2271"/>
        <v>0</v>
      </c>
      <c r="HP134" s="13">
        <f t="shared" si="2271"/>
        <v>0</v>
      </c>
      <c r="HQ134" s="13">
        <f t="shared" si="2271"/>
        <v>0</v>
      </c>
      <c r="HR134" s="13">
        <f t="shared" si="2271"/>
        <v>0</v>
      </c>
      <c r="HS134" s="13">
        <f t="shared" si="2271"/>
        <v>0</v>
      </c>
      <c r="HT134" s="13">
        <f t="shared" si="2271"/>
        <v>0</v>
      </c>
      <c r="HU134" s="13">
        <f t="shared" si="2271"/>
        <v>0</v>
      </c>
      <c r="HV134" s="13">
        <f t="shared" si="2271"/>
        <v>0</v>
      </c>
      <c r="HW134" s="13">
        <f t="shared" si="2271"/>
        <v>0</v>
      </c>
      <c r="HX134" s="13">
        <f t="shared" si="2271"/>
        <v>0</v>
      </c>
      <c r="HY134" s="13">
        <f t="shared" si="2272"/>
        <v>0</v>
      </c>
      <c r="HZ134" s="13">
        <f t="shared" si="2272"/>
        <v>0</v>
      </c>
      <c r="IA134" s="13">
        <f t="shared" si="2272"/>
        <v>0</v>
      </c>
      <c r="IB134" s="13">
        <f t="shared" si="2273"/>
        <v>0</v>
      </c>
      <c r="IC134" s="13">
        <f t="shared" si="2273"/>
        <v>0</v>
      </c>
      <c r="ID134" s="13">
        <f t="shared" si="2273"/>
        <v>0</v>
      </c>
      <c r="IE134" s="13">
        <f t="shared" si="2273"/>
        <v>0</v>
      </c>
      <c r="IF134" s="13">
        <f t="shared" si="2273"/>
        <v>0</v>
      </c>
      <c r="IG134" s="13">
        <f t="shared" si="2273"/>
        <v>0</v>
      </c>
      <c r="IH134" s="13">
        <f t="shared" si="2273"/>
        <v>0</v>
      </c>
      <c r="II134" s="13">
        <f>AF134+BJ134+CN134+DR134+EV134+FZ134+HD134</f>
        <v>0</v>
      </c>
      <c r="IJ134" s="54"/>
    </row>
    <row r="135" spans="1:269" ht="30" customHeight="1" x14ac:dyDescent="0.25">
      <c r="A135" s="5">
        <v>9997</v>
      </c>
      <c r="B135" s="7" t="s">
        <v>256</v>
      </c>
      <c r="C135" s="11">
        <v>0</v>
      </c>
      <c r="D135" s="11">
        <v>0</v>
      </c>
      <c r="E135" s="11">
        <v>0</v>
      </c>
      <c r="F135" s="11">
        <f t="shared" ref="F135:K135" si="2274">SUM(F136)</f>
        <v>0</v>
      </c>
      <c r="G135" s="11">
        <f t="shared" si="2274"/>
        <v>0</v>
      </c>
      <c r="H135" s="11">
        <f t="shared" si="2274"/>
        <v>0</v>
      </c>
      <c r="I135" s="11">
        <f t="shared" si="2274"/>
        <v>0</v>
      </c>
      <c r="J135" s="11">
        <f t="shared" si="2274"/>
        <v>0</v>
      </c>
      <c r="K135" s="11">
        <f t="shared" si="2274"/>
        <v>0</v>
      </c>
      <c r="L135" s="11">
        <v>0</v>
      </c>
      <c r="M135" s="11">
        <v>0</v>
      </c>
      <c r="N135" s="11">
        <f t="shared" ref="N135:T135" si="2275">SUM(N136)</f>
        <v>0</v>
      </c>
      <c r="O135" s="11">
        <v>0</v>
      </c>
      <c r="P135" s="11">
        <v>0</v>
      </c>
      <c r="Q135" s="11">
        <f t="shared" si="2275"/>
        <v>0</v>
      </c>
      <c r="R135" s="11">
        <v>0</v>
      </c>
      <c r="S135" s="11">
        <v>0</v>
      </c>
      <c r="T135" s="11">
        <f t="shared" si="2275"/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f>SUM(AO136)</f>
        <v>0</v>
      </c>
      <c r="AP135" s="11">
        <f>SUM(AP136)</f>
        <v>0</v>
      </c>
      <c r="AQ135" s="11">
        <f>SUM(AQ136)</f>
        <v>0</v>
      </c>
      <c r="AR135" s="11">
        <v>0</v>
      </c>
      <c r="AS135" s="11">
        <f>SUM(AS136)</f>
        <v>0</v>
      </c>
      <c r="AT135" s="11">
        <f>SUM(AT136)</f>
        <v>0</v>
      </c>
      <c r="AU135" s="11">
        <v>0</v>
      </c>
      <c r="AV135" s="11">
        <f>SUM(AV136)</f>
        <v>0</v>
      </c>
      <c r="AW135" s="11">
        <f>SUM(AW136)</f>
        <v>0</v>
      </c>
      <c r="AX135" s="11">
        <f>SUM(AX136)</f>
        <v>0</v>
      </c>
      <c r="AY135" s="11">
        <f>SUM(AY136)</f>
        <v>0</v>
      </c>
      <c r="AZ135" s="11">
        <f>SUM(AZ136)</f>
        <v>0</v>
      </c>
      <c r="BA135" s="11">
        <f t="shared" ref="BA135:BC135" si="2276">SUM(BA136)</f>
        <v>0</v>
      </c>
      <c r="BB135" s="11">
        <f t="shared" si="2276"/>
        <v>0</v>
      </c>
      <c r="BC135" s="11">
        <f t="shared" si="2276"/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ref="BN135:BP135" si="2277">SUM(BN136)</f>
        <v>0</v>
      </c>
      <c r="BO135" s="11">
        <f t="shared" si="2277"/>
        <v>0</v>
      </c>
      <c r="BP135" s="11">
        <f t="shared" si="2277"/>
        <v>0</v>
      </c>
      <c r="BQ135" s="11">
        <f>SUM(BQ136)</f>
        <v>0</v>
      </c>
      <c r="BR135" s="11">
        <f>SUM(BR136)</f>
        <v>0</v>
      </c>
      <c r="BS135" s="11">
        <f>SUM(BS136)</f>
        <v>0</v>
      </c>
      <c r="BT135" s="11">
        <f>SUM(BT136)</f>
        <v>0</v>
      </c>
      <c r="BU135" s="11">
        <f>SUM(BU136)</f>
        <v>0</v>
      </c>
      <c r="BV135" s="11">
        <f t="shared" ref="BV135:BY135" si="2278">SUM(BV136)</f>
        <v>0</v>
      </c>
      <c r="BW135" s="11">
        <f>SUM(BW136)</f>
        <v>0</v>
      </c>
      <c r="BX135" s="11">
        <f>SUM(BX136)</f>
        <v>0</v>
      </c>
      <c r="BY135" s="11">
        <f t="shared" si="2278"/>
        <v>0</v>
      </c>
      <c r="BZ135" s="11">
        <f>SUM(BZ136)</f>
        <v>0</v>
      </c>
      <c r="CA135" s="11">
        <f>SUM(CA136)</f>
        <v>0</v>
      </c>
      <c r="CB135" s="11">
        <f>SUM(CB136)</f>
        <v>0</v>
      </c>
      <c r="CC135" s="11">
        <f>SUM(CC136)</f>
        <v>0</v>
      </c>
      <c r="CD135" s="11">
        <f>SUM(CD136)</f>
        <v>0</v>
      </c>
      <c r="CE135" s="11">
        <f t="shared" ref="CE135:CG135" si="2279">SUM(CE136)</f>
        <v>0</v>
      </c>
      <c r="CF135" s="11">
        <f t="shared" si="2279"/>
        <v>0</v>
      </c>
      <c r="CG135" s="11">
        <f t="shared" si="2279"/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f>SUM(CW136)</f>
        <v>0</v>
      </c>
      <c r="CX135" s="11">
        <f>SUM(CX136)</f>
        <v>0</v>
      </c>
      <c r="CY135" s="11">
        <f>SUM(CY136)</f>
        <v>0</v>
      </c>
      <c r="CZ135" s="11">
        <v>0</v>
      </c>
      <c r="DA135" s="11">
        <f>SUM(DA136)</f>
        <v>0</v>
      </c>
      <c r="DB135" s="11">
        <f>SUM(DB136)</f>
        <v>0</v>
      </c>
      <c r="DC135" s="11">
        <v>0</v>
      </c>
      <c r="DD135" s="11">
        <f>SUM(DD136)</f>
        <v>0</v>
      </c>
      <c r="DE135" s="11">
        <f>SUM(DE136)</f>
        <v>0</v>
      </c>
      <c r="DF135" s="11">
        <f>SUM(DF136)</f>
        <v>0</v>
      </c>
      <c r="DG135" s="11">
        <f>SUM(DG136)</f>
        <v>0</v>
      </c>
      <c r="DH135" s="11">
        <f>SUM(DH136)</f>
        <v>0</v>
      </c>
      <c r="DI135" s="11">
        <f t="shared" ref="DI135:DK135" si="2280">SUM(DI136)</f>
        <v>0</v>
      </c>
      <c r="DJ135" s="11">
        <f t="shared" si="2280"/>
        <v>0</v>
      </c>
      <c r="DK135" s="11">
        <f t="shared" si="2280"/>
        <v>0</v>
      </c>
      <c r="DL135" s="11">
        <v>0</v>
      </c>
      <c r="DM135" s="11">
        <v>0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1">
        <v>0</v>
      </c>
      <c r="DT135" s="11">
        <v>0</v>
      </c>
      <c r="DU135" s="11">
        <v>0</v>
      </c>
      <c r="DV135" s="11">
        <v>0</v>
      </c>
      <c r="DW135" s="11">
        <v>0</v>
      </c>
      <c r="DX135" s="11">
        <v>0</v>
      </c>
      <c r="DY135" s="11">
        <v>0</v>
      </c>
      <c r="DZ135" s="11">
        <v>0</v>
      </c>
      <c r="EA135" s="11">
        <f>SUM(EA136)</f>
        <v>0</v>
      </c>
      <c r="EB135" s="11">
        <f>SUM(EB136)</f>
        <v>0</v>
      </c>
      <c r="EC135" s="11">
        <f>SUM(EC136)</f>
        <v>0</v>
      </c>
      <c r="ED135" s="11">
        <v>0</v>
      </c>
      <c r="EE135" s="11">
        <f>SUM(EE136)</f>
        <v>0</v>
      </c>
      <c r="EF135" s="11">
        <f>SUM(EF136)</f>
        <v>0</v>
      </c>
      <c r="EG135" s="11">
        <v>0</v>
      </c>
      <c r="EH135" s="11">
        <f>SUM(EH136)</f>
        <v>0</v>
      </c>
      <c r="EI135" s="11">
        <f>SUM(EI136)</f>
        <v>0</v>
      </c>
      <c r="EJ135" s="11">
        <f>SUM(EJ136)</f>
        <v>0</v>
      </c>
      <c r="EK135" s="11">
        <f>SUM(EK136)</f>
        <v>0</v>
      </c>
      <c r="EL135" s="11">
        <f>SUM(EL136)</f>
        <v>0</v>
      </c>
      <c r="EM135" s="11">
        <f t="shared" ref="EM135:EO135" si="2281">SUM(EM136)</f>
        <v>0</v>
      </c>
      <c r="EN135" s="11">
        <f t="shared" si="2281"/>
        <v>0</v>
      </c>
      <c r="EO135" s="11">
        <f t="shared" si="2281"/>
        <v>0</v>
      </c>
      <c r="EP135" s="11">
        <v>0</v>
      </c>
      <c r="EQ135" s="11">
        <v>0</v>
      </c>
      <c r="ER135" s="11">
        <v>0</v>
      </c>
      <c r="ES135" s="11">
        <v>0</v>
      </c>
      <c r="ET135" s="11">
        <v>0</v>
      </c>
      <c r="EU135" s="11">
        <v>0</v>
      </c>
      <c r="EV135" s="11">
        <v>0</v>
      </c>
      <c r="EW135" s="11">
        <v>0</v>
      </c>
      <c r="EX135" s="11">
        <v>0</v>
      </c>
      <c r="EY135" s="11">
        <v>0</v>
      </c>
      <c r="EZ135" s="11">
        <v>0</v>
      </c>
      <c r="FA135" s="11">
        <v>0</v>
      </c>
      <c r="FB135" s="11">
        <v>0</v>
      </c>
      <c r="FC135" s="11">
        <v>0</v>
      </c>
      <c r="FD135" s="11">
        <v>0</v>
      </c>
      <c r="FE135" s="11">
        <f>SUM(FE136)</f>
        <v>0</v>
      </c>
      <c r="FF135" s="11">
        <f>SUM(FF136)</f>
        <v>0</v>
      </c>
      <c r="FG135" s="11">
        <f>SUM(FG136)</f>
        <v>0</v>
      </c>
      <c r="FH135" s="11">
        <v>0</v>
      </c>
      <c r="FI135" s="11">
        <f>SUM(FI136)</f>
        <v>0</v>
      </c>
      <c r="FJ135" s="11">
        <f>SUM(FJ136)</f>
        <v>0</v>
      </c>
      <c r="FK135" s="11">
        <v>0</v>
      </c>
      <c r="FL135" s="11">
        <f>SUM(FL136)</f>
        <v>0</v>
      </c>
      <c r="FM135" s="11">
        <f>SUM(FM136)</f>
        <v>0</v>
      </c>
      <c r="FN135" s="11">
        <f>SUM(FN136)</f>
        <v>0</v>
      </c>
      <c r="FO135" s="11">
        <f>SUM(FO136)</f>
        <v>0</v>
      </c>
      <c r="FP135" s="11">
        <f>SUM(FP136)</f>
        <v>0</v>
      </c>
      <c r="FQ135" s="11">
        <f t="shared" ref="FQ135:FS135" si="2282">SUM(FQ136)</f>
        <v>0</v>
      </c>
      <c r="FR135" s="11">
        <f t="shared" si="2282"/>
        <v>0</v>
      </c>
      <c r="FS135" s="11">
        <f t="shared" si="2282"/>
        <v>0</v>
      </c>
      <c r="FT135" s="11">
        <v>0</v>
      </c>
      <c r="FU135" s="11">
        <v>0</v>
      </c>
      <c r="FV135" s="11">
        <v>0</v>
      </c>
      <c r="FW135" s="11">
        <v>0</v>
      </c>
      <c r="FX135" s="11">
        <v>0</v>
      </c>
      <c r="FY135" s="11">
        <v>0</v>
      </c>
      <c r="FZ135" s="11">
        <v>0</v>
      </c>
      <c r="GA135" s="11">
        <v>0</v>
      </c>
      <c r="GB135" s="11">
        <v>0</v>
      </c>
      <c r="GC135" s="11">
        <v>0</v>
      </c>
      <c r="GD135" s="11">
        <v>0</v>
      </c>
      <c r="GE135" s="11">
        <v>0</v>
      </c>
      <c r="GF135" s="11">
        <v>0</v>
      </c>
      <c r="GG135" s="11">
        <v>0</v>
      </c>
      <c r="GH135" s="11">
        <v>0</v>
      </c>
      <c r="GI135" s="11">
        <f>SUM(GI136)</f>
        <v>0</v>
      </c>
      <c r="GJ135" s="11">
        <f>SUM(GJ136)</f>
        <v>0</v>
      </c>
      <c r="GK135" s="11">
        <f>SUM(GK136)</f>
        <v>0</v>
      </c>
      <c r="GL135" s="11">
        <v>0</v>
      </c>
      <c r="GM135" s="11">
        <f>SUM(GM136)</f>
        <v>0</v>
      </c>
      <c r="GN135" s="11">
        <f>SUM(GN136)</f>
        <v>0</v>
      </c>
      <c r="GO135" s="11">
        <v>0</v>
      </c>
      <c r="GP135" s="11">
        <v>0</v>
      </c>
      <c r="GQ135" s="11">
        <v>0</v>
      </c>
      <c r="GR135" s="11">
        <v>0</v>
      </c>
      <c r="GS135" s="11">
        <v>0</v>
      </c>
      <c r="GT135" s="11">
        <v>0</v>
      </c>
      <c r="GU135" s="11">
        <v>0</v>
      </c>
      <c r="GV135" s="11">
        <v>0</v>
      </c>
      <c r="GW135" s="11">
        <v>0</v>
      </c>
      <c r="GX135" s="11">
        <v>0</v>
      </c>
      <c r="GY135" s="11">
        <v>0</v>
      </c>
      <c r="GZ135" s="11">
        <v>0</v>
      </c>
      <c r="HA135" s="11">
        <v>0</v>
      </c>
      <c r="HB135" s="11">
        <v>0</v>
      </c>
      <c r="HC135" s="11">
        <v>0</v>
      </c>
      <c r="HD135" s="11">
        <v>0</v>
      </c>
      <c r="HE135" s="11">
        <v>0</v>
      </c>
      <c r="HF135" s="11">
        <v>0</v>
      </c>
      <c r="HG135" s="11">
        <v>0</v>
      </c>
      <c r="HH135" s="11">
        <v>0</v>
      </c>
      <c r="HI135" s="11">
        <v>0</v>
      </c>
      <c r="HJ135" s="11">
        <v>0</v>
      </c>
      <c r="HK135" s="11">
        <v>0</v>
      </c>
      <c r="HL135" s="11">
        <v>0</v>
      </c>
      <c r="HM135" s="11">
        <v>0</v>
      </c>
      <c r="HN135" s="11">
        <v>0</v>
      </c>
      <c r="HO135" s="11">
        <v>0</v>
      </c>
      <c r="HP135" s="11">
        <v>0</v>
      </c>
      <c r="HQ135" s="11">
        <v>0</v>
      </c>
      <c r="HR135" s="11">
        <v>0</v>
      </c>
      <c r="HS135" s="11">
        <v>0</v>
      </c>
      <c r="HT135" s="11">
        <v>0</v>
      </c>
      <c r="HU135" s="11">
        <v>0</v>
      </c>
      <c r="HV135" s="11">
        <v>0</v>
      </c>
      <c r="HW135" s="11">
        <v>0</v>
      </c>
      <c r="HX135" s="11">
        <v>0</v>
      </c>
      <c r="HY135" s="11">
        <v>0</v>
      </c>
      <c r="HZ135" s="11">
        <v>0</v>
      </c>
      <c r="IA135" s="11">
        <v>0</v>
      </c>
      <c r="IB135" s="11">
        <v>0</v>
      </c>
      <c r="IC135" s="11">
        <v>0</v>
      </c>
      <c r="ID135" s="11">
        <v>0</v>
      </c>
      <c r="IE135" s="11">
        <v>0</v>
      </c>
      <c r="IF135" s="11">
        <v>0</v>
      </c>
      <c r="IG135" s="11">
        <v>0</v>
      </c>
      <c r="IH135" s="11">
        <v>0</v>
      </c>
      <c r="II135" s="11">
        <v>0</v>
      </c>
      <c r="IJ135" s="54"/>
    </row>
    <row r="136" spans="1:269" ht="30" customHeight="1" x14ac:dyDescent="0.25">
      <c r="A136" s="5">
        <v>9998</v>
      </c>
      <c r="B136" s="7" t="s">
        <v>257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0</v>
      </c>
      <c r="CF136" s="11">
        <v>0</v>
      </c>
      <c r="CG136" s="11">
        <v>0</v>
      </c>
      <c r="CH136" s="11"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0</v>
      </c>
      <c r="DA136" s="11">
        <v>0</v>
      </c>
      <c r="DB136" s="11">
        <v>0</v>
      </c>
      <c r="DC136" s="11">
        <v>0</v>
      </c>
      <c r="DD136" s="11">
        <v>0</v>
      </c>
      <c r="DE136" s="11">
        <v>0</v>
      </c>
      <c r="DF136" s="11">
        <v>0</v>
      </c>
      <c r="DG136" s="11">
        <v>0</v>
      </c>
      <c r="DH136" s="11">
        <v>0</v>
      </c>
      <c r="DI136" s="11">
        <v>0</v>
      </c>
      <c r="DJ136" s="11">
        <v>0</v>
      </c>
      <c r="DK136" s="11">
        <v>0</v>
      </c>
      <c r="DL136" s="11">
        <v>0</v>
      </c>
      <c r="DM136" s="11">
        <v>0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1">
        <v>0</v>
      </c>
      <c r="DT136" s="11">
        <v>0</v>
      </c>
      <c r="DU136" s="11">
        <v>0</v>
      </c>
      <c r="DV136" s="11">
        <v>0</v>
      </c>
      <c r="DW136" s="11">
        <v>0</v>
      </c>
      <c r="DX136" s="11">
        <v>0</v>
      </c>
      <c r="DY136" s="11">
        <v>0</v>
      </c>
      <c r="DZ136" s="11">
        <v>0</v>
      </c>
      <c r="EA136" s="11">
        <v>0</v>
      </c>
      <c r="EB136" s="11">
        <v>0</v>
      </c>
      <c r="EC136" s="11">
        <v>0</v>
      </c>
      <c r="ED136" s="11">
        <v>0</v>
      </c>
      <c r="EE136" s="11">
        <v>0</v>
      </c>
      <c r="EF136" s="11">
        <v>0</v>
      </c>
      <c r="EG136" s="11">
        <v>0</v>
      </c>
      <c r="EH136" s="11">
        <v>0</v>
      </c>
      <c r="EI136" s="11">
        <v>0</v>
      </c>
      <c r="EJ136" s="11">
        <v>0</v>
      </c>
      <c r="EK136" s="11">
        <v>0</v>
      </c>
      <c r="EL136" s="11">
        <v>0</v>
      </c>
      <c r="EM136" s="11">
        <v>0</v>
      </c>
      <c r="EN136" s="11">
        <v>0</v>
      </c>
      <c r="EO136" s="11">
        <v>0</v>
      </c>
      <c r="EP136" s="11">
        <v>0</v>
      </c>
      <c r="EQ136" s="11">
        <v>0</v>
      </c>
      <c r="ER136" s="11">
        <v>0</v>
      </c>
      <c r="ES136" s="11">
        <v>0</v>
      </c>
      <c r="ET136" s="11">
        <v>0</v>
      </c>
      <c r="EU136" s="11">
        <v>0</v>
      </c>
      <c r="EV136" s="11">
        <v>0</v>
      </c>
      <c r="EW136" s="11">
        <v>0</v>
      </c>
      <c r="EX136" s="11">
        <v>0</v>
      </c>
      <c r="EY136" s="11">
        <v>0</v>
      </c>
      <c r="EZ136" s="11">
        <v>0</v>
      </c>
      <c r="FA136" s="11">
        <v>0</v>
      </c>
      <c r="FB136" s="11">
        <v>0</v>
      </c>
      <c r="FC136" s="11">
        <v>0</v>
      </c>
      <c r="FD136" s="11">
        <v>0</v>
      </c>
      <c r="FE136" s="11">
        <v>0</v>
      </c>
      <c r="FF136" s="11">
        <v>0</v>
      </c>
      <c r="FG136" s="11">
        <v>0</v>
      </c>
      <c r="FH136" s="11">
        <v>0</v>
      </c>
      <c r="FI136" s="11">
        <v>0</v>
      </c>
      <c r="FJ136" s="11">
        <v>0</v>
      </c>
      <c r="FK136" s="11">
        <v>0</v>
      </c>
      <c r="FL136" s="11">
        <v>0</v>
      </c>
      <c r="FM136" s="11">
        <v>0</v>
      </c>
      <c r="FN136" s="11">
        <v>0</v>
      </c>
      <c r="FO136" s="11">
        <v>0</v>
      </c>
      <c r="FP136" s="11">
        <v>0</v>
      </c>
      <c r="FQ136" s="11">
        <v>0</v>
      </c>
      <c r="FR136" s="11">
        <v>0</v>
      </c>
      <c r="FS136" s="11">
        <v>0</v>
      </c>
      <c r="FT136" s="11">
        <v>0</v>
      </c>
      <c r="FU136" s="11">
        <v>0</v>
      </c>
      <c r="FV136" s="11">
        <v>0</v>
      </c>
      <c r="FW136" s="11">
        <v>0</v>
      </c>
      <c r="FX136" s="11">
        <v>0</v>
      </c>
      <c r="FY136" s="11">
        <v>0</v>
      </c>
      <c r="FZ136" s="11">
        <v>0</v>
      </c>
      <c r="GA136" s="11">
        <v>0</v>
      </c>
      <c r="GB136" s="11">
        <v>0</v>
      </c>
      <c r="GC136" s="11">
        <v>0</v>
      </c>
      <c r="GD136" s="11">
        <v>0</v>
      </c>
      <c r="GE136" s="11">
        <v>0</v>
      </c>
      <c r="GF136" s="11">
        <v>0</v>
      </c>
      <c r="GG136" s="11">
        <v>0</v>
      </c>
      <c r="GH136" s="11">
        <v>0</v>
      </c>
      <c r="GI136" s="11">
        <v>0</v>
      </c>
      <c r="GJ136" s="11">
        <v>0</v>
      </c>
      <c r="GK136" s="11">
        <v>0</v>
      </c>
      <c r="GL136" s="11">
        <v>0</v>
      </c>
      <c r="GM136" s="11">
        <v>0</v>
      </c>
      <c r="GN136" s="11">
        <v>0</v>
      </c>
      <c r="GO136" s="11">
        <v>0</v>
      </c>
      <c r="GP136" s="11">
        <v>0</v>
      </c>
      <c r="GQ136" s="11">
        <v>0</v>
      </c>
      <c r="GR136" s="11">
        <v>0</v>
      </c>
      <c r="GS136" s="11">
        <v>0</v>
      </c>
      <c r="GT136" s="11">
        <v>0</v>
      </c>
      <c r="GU136" s="11">
        <v>0</v>
      </c>
      <c r="GV136" s="11">
        <v>0</v>
      </c>
      <c r="GW136" s="11">
        <v>0</v>
      </c>
      <c r="GX136" s="11">
        <v>0</v>
      </c>
      <c r="GY136" s="11">
        <v>0</v>
      </c>
      <c r="GZ136" s="11">
        <v>0</v>
      </c>
      <c r="HA136" s="11">
        <v>0</v>
      </c>
      <c r="HB136" s="11">
        <v>0</v>
      </c>
      <c r="HC136" s="11">
        <v>0</v>
      </c>
      <c r="HD136" s="11">
        <v>0</v>
      </c>
      <c r="HE136" s="11">
        <v>0</v>
      </c>
      <c r="HF136" s="11">
        <v>0</v>
      </c>
      <c r="HG136" s="11">
        <v>0</v>
      </c>
      <c r="HH136" s="11">
        <v>0</v>
      </c>
      <c r="HI136" s="11">
        <v>0</v>
      </c>
      <c r="HJ136" s="11">
        <v>0</v>
      </c>
      <c r="HK136" s="11">
        <v>0</v>
      </c>
      <c r="HL136" s="11">
        <v>0</v>
      </c>
      <c r="HM136" s="11">
        <v>0</v>
      </c>
      <c r="HN136" s="11">
        <v>0</v>
      </c>
      <c r="HO136" s="11">
        <v>0</v>
      </c>
      <c r="HP136" s="11">
        <v>0</v>
      </c>
      <c r="HQ136" s="11">
        <v>0</v>
      </c>
      <c r="HR136" s="11">
        <v>0</v>
      </c>
      <c r="HS136" s="11">
        <v>0</v>
      </c>
      <c r="HT136" s="11">
        <v>0</v>
      </c>
      <c r="HU136" s="11">
        <v>0</v>
      </c>
      <c r="HV136" s="11">
        <v>0</v>
      </c>
      <c r="HW136" s="11">
        <v>0</v>
      </c>
      <c r="HX136" s="11">
        <v>0</v>
      </c>
      <c r="HY136" s="11">
        <v>0</v>
      </c>
      <c r="HZ136" s="11">
        <v>0</v>
      </c>
      <c r="IA136" s="11">
        <v>0</v>
      </c>
      <c r="IB136" s="11">
        <v>0</v>
      </c>
      <c r="IC136" s="11">
        <v>0</v>
      </c>
      <c r="ID136" s="11">
        <v>0</v>
      </c>
      <c r="IE136" s="11">
        <v>0</v>
      </c>
      <c r="IF136" s="11">
        <v>0</v>
      </c>
      <c r="IG136" s="11">
        <v>0</v>
      </c>
      <c r="IH136" s="11">
        <v>0</v>
      </c>
      <c r="II136" s="11">
        <v>0</v>
      </c>
      <c r="IJ136" s="54"/>
    </row>
    <row r="137" spans="1:269" ht="30" customHeight="1" x14ac:dyDescent="0.25">
      <c r="A137" s="5">
        <v>9999</v>
      </c>
      <c r="B137" s="7" t="s">
        <v>258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1">
        <v>0</v>
      </c>
      <c r="BD137" s="11">
        <v>0</v>
      </c>
      <c r="BE137" s="11">
        <v>0</v>
      </c>
      <c r="BF137" s="11">
        <v>0</v>
      </c>
      <c r="BG137" s="11">
        <v>0</v>
      </c>
      <c r="BH137" s="11"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v>0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1">
        <v>0</v>
      </c>
      <c r="CB137" s="11">
        <v>0</v>
      </c>
      <c r="CC137" s="11">
        <v>0</v>
      </c>
      <c r="CD137" s="11">
        <v>0</v>
      </c>
      <c r="CE137" s="11">
        <v>0</v>
      </c>
      <c r="CF137" s="11">
        <v>0</v>
      </c>
      <c r="CG137" s="11"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v>0</v>
      </c>
      <c r="CN137" s="11">
        <v>0</v>
      </c>
      <c r="CO137" s="11">
        <v>0</v>
      </c>
      <c r="CP137" s="11">
        <v>0</v>
      </c>
      <c r="CQ137" s="11">
        <v>0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0</v>
      </c>
      <c r="DA137" s="11">
        <v>0</v>
      </c>
      <c r="DB137" s="11">
        <v>0</v>
      </c>
      <c r="DC137" s="11">
        <v>0</v>
      </c>
      <c r="DD137" s="11">
        <v>0</v>
      </c>
      <c r="DE137" s="11">
        <v>0</v>
      </c>
      <c r="DF137" s="11">
        <v>0</v>
      </c>
      <c r="DG137" s="11">
        <v>0</v>
      </c>
      <c r="DH137" s="11">
        <v>0</v>
      </c>
      <c r="DI137" s="11">
        <v>0</v>
      </c>
      <c r="DJ137" s="11">
        <v>0</v>
      </c>
      <c r="DK137" s="11">
        <v>0</v>
      </c>
      <c r="DL137" s="11">
        <v>0</v>
      </c>
      <c r="DM137" s="11">
        <v>0</v>
      </c>
      <c r="DN137" s="11">
        <v>0</v>
      </c>
      <c r="DO137" s="11">
        <v>0</v>
      </c>
      <c r="DP137" s="11">
        <v>0</v>
      </c>
      <c r="DQ137" s="11">
        <v>0</v>
      </c>
      <c r="DR137" s="11">
        <v>0</v>
      </c>
      <c r="DS137" s="11">
        <v>0</v>
      </c>
      <c r="DT137" s="11">
        <v>0</v>
      </c>
      <c r="DU137" s="11">
        <v>0</v>
      </c>
      <c r="DV137" s="11">
        <v>0</v>
      </c>
      <c r="DW137" s="11">
        <v>0</v>
      </c>
      <c r="DX137" s="11">
        <v>0</v>
      </c>
      <c r="DY137" s="11">
        <v>0</v>
      </c>
      <c r="DZ137" s="11">
        <v>0</v>
      </c>
      <c r="EA137" s="11">
        <v>0</v>
      </c>
      <c r="EB137" s="11">
        <v>0</v>
      </c>
      <c r="EC137" s="11">
        <v>0</v>
      </c>
      <c r="ED137" s="11">
        <v>0</v>
      </c>
      <c r="EE137" s="11">
        <v>0</v>
      </c>
      <c r="EF137" s="11">
        <v>0</v>
      </c>
      <c r="EG137" s="11">
        <v>0</v>
      </c>
      <c r="EH137" s="11">
        <v>0</v>
      </c>
      <c r="EI137" s="11">
        <v>0</v>
      </c>
      <c r="EJ137" s="11">
        <v>0</v>
      </c>
      <c r="EK137" s="11">
        <v>0</v>
      </c>
      <c r="EL137" s="11">
        <v>0</v>
      </c>
      <c r="EM137" s="11">
        <v>0</v>
      </c>
      <c r="EN137" s="11">
        <v>0</v>
      </c>
      <c r="EO137" s="11">
        <v>0</v>
      </c>
      <c r="EP137" s="11">
        <v>0</v>
      </c>
      <c r="EQ137" s="11">
        <v>0</v>
      </c>
      <c r="ER137" s="11">
        <v>0</v>
      </c>
      <c r="ES137" s="11">
        <v>0</v>
      </c>
      <c r="ET137" s="11">
        <v>0</v>
      </c>
      <c r="EU137" s="11">
        <v>0</v>
      </c>
      <c r="EV137" s="11">
        <v>0</v>
      </c>
      <c r="EW137" s="11">
        <v>0</v>
      </c>
      <c r="EX137" s="11">
        <v>0</v>
      </c>
      <c r="EY137" s="11">
        <v>0</v>
      </c>
      <c r="EZ137" s="11">
        <v>0</v>
      </c>
      <c r="FA137" s="11">
        <v>0</v>
      </c>
      <c r="FB137" s="11">
        <v>0</v>
      </c>
      <c r="FC137" s="11">
        <v>0</v>
      </c>
      <c r="FD137" s="11">
        <v>0</v>
      </c>
      <c r="FE137" s="11">
        <v>0</v>
      </c>
      <c r="FF137" s="11">
        <v>0</v>
      </c>
      <c r="FG137" s="11">
        <v>0</v>
      </c>
      <c r="FH137" s="11">
        <v>0</v>
      </c>
      <c r="FI137" s="11">
        <v>0</v>
      </c>
      <c r="FJ137" s="11">
        <v>0</v>
      </c>
      <c r="FK137" s="11">
        <v>0</v>
      </c>
      <c r="FL137" s="11">
        <v>0</v>
      </c>
      <c r="FM137" s="11">
        <v>0</v>
      </c>
      <c r="FN137" s="11">
        <v>0</v>
      </c>
      <c r="FO137" s="11">
        <v>0</v>
      </c>
      <c r="FP137" s="11">
        <v>0</v>
      </c>
      <c r="FQ137" s="11">
        <v>0</v>
      </c>
      <c r="FR137" s="11">
        <v>0</v>
      </c>
      <c r="FS137" s="11">
        <v>0</v>
      </c>
      <c r="FT137" s="11">
        <v>0</v>
      </c>
      <c r="FU137" s="11">
        <v>0</v>
      </c>
      <c r="FV137" s="11">
        <v>0</v>
      </c>
      <c r="FW137" s="11">
        <v>0</v>
      </c>
      <c r="FX137" s="11">
        <v>0</v>
      </c>
      <c r="FY137" s="11">
        <v>0</v>
      </c>
      <c r="FZ137" s="11">
        <v>0</v>
      </c>
      <c r="GA137" s="11">
        <v>0</v>
      </c>
      <c r="GB137" s="11">
        <v>0</v>
      </c>
      <c r="GC137" s="11">
        <v>0</v>
      </c>
      <c r="GD137" s="11">
        <v>0</v>
      </c>
      <c r="GE137" s="11">
        <v>0</v>
      </c>
      <c r="GF137" s="11">
        <v>0</v>
      </c>
      <c r="GG137" s="11">
        <v>0</v>
      </c>
      <c r="GH137" s="11">
        <v>0</v>
      </c>
      <c r="GI137" s="11">
        <v>0</v>
      </c>
      <c r="GJ137" s="11">
        <v>0</v>
      </c>
      <c r="GK137" s="11">
        <v>0</v>
      </c>
      <c r="GL137" s="11">
        <v>0</v>
      </c>
      <c r="GM137" s="11">
        <v>0</v>
      </c>
      <c r="GN137" s="11">
        <v>0</v>
      </c>
      <c r="GO137" s="11">
        <v>0</v>
      </c>
      <c r="GP137" s="11">
        <v>0</v>
      </c>
      <c r="GQ137" s="11">
        <v>0</v>
      </c>
      <c r="GR137" s="11">
        <v>0</v>
      </c>
      <c r="GS137" s="11">
        <v>0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0</v>
      </c>
      <c r="GZ137" s="11">
        <v>0</v>
      </c>
      <c r="HA137" s="11">
        <v>0</v>
      </c>
      <c r="HB137" s="11">
        <v>0</v>
      </c>
      <c r="HC137" s="11">
        <v>0</v>
      </c>
      <c r="HD137" s="11">
        <v>0</v>
      </c>
      <c r="HE137" s="11">
        <v>0</v>
      </c>
      <c r="HF137" s="11">
        <v>0</v>
      </c>
      <c r="HG137" s="11">
        <v>0</v>
      </c>
      <c r="HH137" s="11">
        <v>0</v>
      </c>
      <c r="HI137" s="11">
        <v>0</v>
      </c>
      <c r="HJ137" s="11">
        <v>0</v>
      </c>
      <c r="HK137" s="11">
        <v>0</v>
      </c>
      <c r="HL137" s="11">
        <v>0</v>
      </c>
      <c r="HM137" s="11">
        <v>0</v>
      </c>
      <c r="HN137" s="11">
        <v>0</v>
      </c>
      <c r="HO137" s="11">
        <v>0</v>
      </c>
      <c r="HP137" s="11">
        <v>0</v>
      </c>
      <c r="HQ137" s="11">
        <v>0</v>
      </c>
      <c r="HR137" s="11">
        <v>0</v>
      </c>
      <c r="HS137" s="11">
        <v>0</v>
      </c>
      <c r="HT137" s="11">
        <v>0</v>
      </c>
      <c r="HU137" s="11">
        <v>0</v>
      </c>
      <c r="HV137" s="11">
        <v>0</v>
      </c>
      <c r="HW137" s="11">
        <v>0</v>
      </c>
      <c r="HX137" s="11">
        <v>0</v>
      </c>
      <c r="HY137" s="11">
        <v>0</v>
      </c>
      <c r="HZ137" s="11">
        <v>0</v>
      </c>
      <c r="IA137" s="11">
        <v>0</v>
      </c>
      <c r="IB137" s="11">
        <v>0</v>
      </c>
      <c r="IC137" s="11">
        <v>0</v>
      </c>
      <c r="ID137" s="11">
        <v>0</v>
      </c>
      <c r="IE137" s="11">
        <v>0</v>
      </c>
      <c r="IF137" s="11">
        <v>0</v>
      </c>
      <c r="IG137" s="11">
        <v>0</v>
      </c>
      <c r="IH137" s="11">
        <v>0</v>
      </c>
      <c r="II137" s="11">
        <v>0</v>
      </c>
      <c r="IJ137" s="54"/>
    </row>
    <row r="138" spans="1:269" x14ac:dyDescent="0.25"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IJ138" s="54"/>
    </row>
    <row r="139" spans="1:269" s="31" customFormat="1" ht="26.25" customHeight="1" x14ac:dyDescent="0.25">
      <c r="A139" s="29"/>
      <c r="B139" s="30" t="s">
        <v>78</v>
      </c>
      <c r="C139" s="27">
        <f t="shared" ref="C139:AB139" si="2283">SUM(C132+C122+C114+C97+C66+C47+C21+C4)</f>
        <v>9828151.2599999998</v>
      </c>
      <c r="D139" s="27">
        <f t="shared" ref="D139" si="2284">SUM(D132+D122+D114+D97+D66+D47+D21+D4)</f>
        <v>4755436.1499999994</v>
      </c>
      <c r="E139" s="27">
        <f t="shared" si="2283"/>
        <v>4306180.78</v>
      </c>
      <c r="F139" s="27">
        <f t="shared" si="2283"/>
        <v>2754525</v>
      </c>
      <c r="G139" s="27">
        <f t="shared" ref="G139" si="2285">SUM(G132+G122+G114+G97+G66+G47+G21+G4)</f>
        <v>2945298.31</v>
      </c>
      <c r="H139" s="27">
        <f t="shared" si="2283"/>
        <v>2757264.2500000005</v>
      </c>
      <c r="I139" s="27">
        <f t="shared" si="2283"/>
        <v>2196734.27</v>
      </c>
      <c r="J139" s="27">
        <f t="shared" ref="J139" si="2286">SUM(J132+J122+J114+J97+J66+J47+J21+J4)</f>
        <v>2178300.58</v>
      </c>
      <c r="K139" s="27">
        <f t="shared" si="2283"/>
        <v>1954060.72</v>
      </c>
      <c r="L139" s="27">
        <f t="shared" ref="L139" si="2287">SUM(L132+L122+L114+L97+L66+L47+L21+L4)</f>
        <v>1264470</v>
      </c>
      <c r="M139" s="27">
        <f t="shared" si="2283"/>
        <v>2016060.1</v>
      </c>
      <c r="N139" s="27">
        <f t="shared" si="2283"/>
        <v>877923.95</v>
      </c>
      <c r="O139" s="27">
        <f t="shared" ref="O139" si="2288">SUM(O132+O122+O114+O97+O66+O47+O21+O4)</f>
        <v>2655548</v>
      </c>
      <c r="P139" s="27">
        <f t="shared" si="2283"/>
        <v>3171633.24</v>
      </c>
      <c r="Q139" s="27">
        <f t="shared" si="2283"/>
        <v>1635032.1</v>
      </c>
      <c r="R139" s="27">
        <f t="shared" ref="R139" si="2289">SUM(R132+R122+R114+R97+R66+R47+R21+R4)</f>
        <v>1599369.3000000003</v>
      </c>
      <c r="S139" s="27">
        <f t="shared" si="2283"/>
        <v>3144360.66</v>
      </c>
      <c r="T139" s="27">
        <f t="shared" si="2283"/>
        <v>2479684.69</v>
      </c>
      <c r="U139" s="27">
        <f t="shared" ref="U139" si="2290">SUM(U132+U122+U114+U97+U66+U47+U21+U4)</f>
        <v>1352656</v>
      </c>
      <c r="V139" s="27">
        <f t="shared" si="2283"/>
        <v>4806778.9399999995</v>
      </c>
      <c r="W139" s="27">
        <f t="shared" si="2283"/>
        <v>2503333.7000000002</v>
      </c>
      <c r="X139" s="27">
        <f t="shared" ref="X139" si="2291">SUM(X132+X122+X114+X97+X66+X47+X21+X4)</f>
        <v>4856940</v>
      </c>
      <c r="Y139" s="27">
        <f t="shared" si="2283"/>
        <v>6228152.3600000003</v>
      </c>
      <c r="Z139" s="27">
        <f t="shared" si="2283"/>
        <v>5512053.9199999999</v>
      </c>
      <c r="AA139" s="27">
        <f t="shared" ref="AA139" si="2292">SUM(AA132+AA122+AA114+AA97+AA66+AA47+AA21+AA4)</f>
        <v>1440000</v>
      </c>
      <c r="AB139" s="27">
        <f t="shared" si="2283"/>
        <v>1906270.88</v>
      </c>
      <c r="AC139" s="27">
        <f t="shared" ref="AC139" si="2293">SUM(AC132+AC122+AC114+AC97+AC66+AC47+AC21+AC4)</f>
        <v>1449702.37</v>
      </c>
      <c r="AD139" s="27">
        <f t="shared" ref="AD139:AE139" si="2294">SUM(AD132+AD122+AD114+AD97+AD66+AD47+AD21+AD4)</f>
        <v>2245628</v>
      </c>
      <c r="AE139" s="27">
        <f t="shared" si="2294"/>
        <v>2941639.8</v>
      </c>
      <c r="AF139" s="27">
        <f t="shared" ref="AF139" si="2295">SUM(AF132+AF122+AF114+AF97+AF66+AF47+AF21+AF4)</f>
        <v>1892313</v>
      </c>
      <c r="AG139" s="27">
        <f>SUM(AG132+AG122+AG114+AG97+AG66+AG47+AG21+AG4)</f>
        <v>3382362.65</v>
      </c>
      <c r="AH139" s="27">
        <f>SUM(AH132+AH122+AH114+AH97+AH66+AH47+AH21+AH4)</f>
        <v>3003616.36</v>
      </c>
      <c r="AI139" s="27">
        <f>SUM(AI132+AI122+AI114+AI97+AI66+AI47+AI21+AI4)</f>
        <v>2676873.8099999996</v>
      </c>
      <c r="AJ139" s="27">
        <f t="shared" ref="AJ139" si="2296">SUM(AJ132+AJ122+AJ114+AJ97+AJ66+AJ47+AJ21+AJ4)</f>
        <v>3128254</v>
      </c>
      <c r="AK139" s="27">
        <f>SUM(AK132+AK122+AK114+AK97+AK66+AK47+AK21+AK4)</f>
        <v>3192013.2800000003</v>
      </c>
      <c r="AL139" s="27">
        <f>SUM(AL132+AL122+AL114+AL97+AL66+AL47+AL21+AL4)</f>
        <v>3026438.23</v>
      </c>
      <c r="AM139" s="27">
        <f t="shared" ref="AM139" si="2297">SUM(AM132+AM122+AM114+AM97+AM66+AM47+AM21+AM4)</f>
        <v>3302657.76</v>
      </c>
      <c r="AN139" s="27">
        <f>SUM(AN132+AN122+AN114+AN97+AN66+AN47+AN21+AN4)</f>
        <v>2772671.8200000003</v>
      </c>
      <c r="AO139" s="27">
        <f>SUM(AO132+AO122+AO114+AO97+AO66+AO47+AO21+AO4)</f>
        <v>2651870.2199999997</v>
      </c>
      <c r="AP139" s="27">
        <f t="shared" ref="AP139" si="2298">SUM(AP132+AP122+AP114+AP97+AP66+AP47+AP21+AP4)</f>
        <v>2648430</v>
      </c>
      <c r="AQ139" s="27">
        <f>SUM(AQ132+AQ122+AQ114+AQ97+AQ66+AQ47+AQ21+AQ4)</f>
        <v>2810305.8899999997</v>
      </c>
      <c r="AR139" s="27">
        <f>SUM(AR132+AR122+AR114+AR97+AR66+AR47+AR21+AR4)</f>
        <v>2623615.8499999996</v>
      </c>
      <c r="AS139" s="27">
        <f t="shared" ref="AS139" si="2299">SUM(AS132+AS122+AS114+AS97+AS66+AS47+AS21+AS4)</f>
        <v>2725621</v>
      </c>
      <c r="AT139" s="27">
        <f>SUM(AT132+AT122+AT114+AT97+AT66+AT47+AT21+AT4)</f>
        <v>2780485.73</v>
      </c>
      <c r="AU139" s="27">
        <f>SUM(AU132+AU122+AU114+AU97+AU66+AU47+AU21+AU4)</f>
        <v>2625150.63</v>
      </c>
      <c r="AV139" s="27">
        <f t="shared" ref="AV139" si="2300">SUM(AV132+AV122+AV114+AV97+AV66+AV47+AV21+AV4)</f>
        <v>2529820.1799999997</v>
      </c>
      <c r="AW139" s="27">
        <f>SUM(AW132+AW122+AW114+AW97+AW66+AW47+AW21+AW4)</f>
        <v>2622908.9900000002</v>
      </c>
      <c r="AX139" s="27">
        <f>SUM(AX132+AX122+AX114+AX97+AX66+AX47+AX21+AX4)</f>
        <v>2428695.79</v>
      </c>
      <c r="AY139" s="27">
        <f t="shared" ref="AY139" si="2301">SUM(AY132+AY122+AY114+AY97+AY66+AY47+AY21+AY4)</f>
        <v>2559666</v>
      </c>
      <c r="AZ139" s="27">
        <f>SUM(AZ132+AZ122+AZ114+AZ97+AZ66+AZ47+AZ21+AZ4)</f>
        <v>2568957.0300000003</v>
      </c>
      <c r="BA139" s="27">
        <f>SUM(BA132+BA122+BA114+BA97+BA66+BA47+BA21+BA4)</f>
        <v>2725685.65</v>
      </c>
      <c r="BB139" s="27">
        <f t="shared" ref="BB139" si="2302">SUM(BB132+BB122+BB114+BB97+BB66+BB47+BB21+BB4)</f>
        <v>2888349</v>
      </c>
      <c r="BC139" s="27">
        <f>SUM(BC132+BC122+BC114+BC97+BC66+BC47+BC21+BC4)</f>
        <v>2843144.63</v>
      </c>
      <c r="BD139" s="27">
        <f t="shared" ref="BD139:DH139" si="2303">SUM(BD132+BD122+BD114+BD97+BD66+BD47+BD21+BD4)</f>
        <v>2455053.2999999998</v>
      </c>
      <c r="BE139" s="27">
        <f t="shared" ref="BE139" si="2304">SUM(BE132+BE122+BE114+BE97+BE66+BE47+BE21+BE4)</f>
        <v>2552093</v>
      </c>
      <c r="BF139" s="27">
        <f t="shared" si="2303"/>
        <v>2540033.1399999997</v>
      </c>
      <c r="BG139" s="27">
        <f t="shared" si="2303"/>
        <v>2438271.21</v>
      </c>
      <c r="BH139" s="27">
        <f t="shared" ref="BH139:BJ139" si="2305">SUM(BH132+BH122+BH114+BH97+BH66+BH47+BH21+BH4)</f>
        <v>2540338.7000000002</v>
      </c>
      <c r="BI139" s="27">
        <f t="shared" si="2305"/>
        <v>2568929.9699999997</v>
      </c>
      <c r="BJ139" s="27">
        <f t="shared" si="2305"/>
        <v>2250620.92</v>
      </c>
      <c r="BK139" s="27">
        <f>SUM(BK132+BK122+BK114+BK97+BK66+BK47+BK21+BK4)</f>
        <v>1908402.77</v>
      </c>
      <c r="BL139" s="27">
        <f>SUM(BL132+BL122+BL114+BL97+BL66+BL47+BL21+BL4)</f>
        <v>1489342.81</v>
      </c>
      <c r="BM139" s="27">
        <f>SUM(BM132+BM122+BM114+BM97+BM66+BM47+BM21+BM4)</f>
        <v>1397128.65</v>
      </c>
      <c r="BN139" s="27">
        <f t="shared" ref="BN139" si="2306">SUM(BN132+BN122+BN114+BN97+BN66+BN47+BN21+BN4)</f>
        <v>1192642.8999999999</v>
      </c>
      <c r="BO139" s="27">
        <f>SUM(BO132+BO122+BO114+BO97+BO66+BO47+BO21+BO4)</f>
        <v>1203913.6399999999</v>
      </c>
      <c r="BP139" s="27">
        <f>SUM(BP132+BP122+BP114+BP97+BP66+BP47+BP21+BP4)</f>
        <v>1056533.31</v>
      </c>
      <c r="BQ139" s="27">
        <f t="shared" ref="BQ139" si="2307">SUM(BQ132+BQ122+BQ114+BQ97+BQ66+BQ47+BQ21+BQ4)</f>
        <v>1329975.44</v>
      </c>
      <c r="BR139" s="27">
        <f>SUM(BR132+BR122+BR114+BR97+BR66+BR47+BR21+BR4)</f>
        <v>1140664.94</v>
      </c>
      <c r="BS139" s="27">
        <f>SUM(BS132+BS122+BS114+BS97+BS66+BS47+BS21+BS4)</f>
        <v>1101044.94</v>
      </c>
      <c r="BT139" s="27">
        <f t="shared" ref="BT139" si="2308">SUM(BT132+BT122+BT114+BT97+BT66+BT47+BT21+BT4)</f>
        <v>1104485</v>
      </c>
      <c r="BU139" s="27">
        <f>SUM(BU132+BU122+BU114+BU97+BU66+BU47+BU21+BU4)</f>
        <v>1122926.79</v>
      </c>
      <c r="BV139" s="27">
        <f>SUM(BV132+BV122+BV114+BV97+BV66+BV47+BV21+BV4)</f>
        <v>1022343.6100000001</v>
      </c>
      <c r="BW139" s="27">
        <f t="shared" ref="BW139" si="2309">SUM(BW132+BW122+BW114+BW97+BW66+BW47+BW21+BW4)</f>
        <v>1011441</v>
      </c>
      <c r="BX139" s="27">
        <f>SUM(BX132+BX122+BX114+BX97+BX66+BX47+BX21+BX4)</f>
        <v>1022607.59</v>
      </c>
      <c r="BY139" s="27">
        <f>SUM(BY132+BY122+BY114+BY97+BY66+BY47+BY21+BY4)</f>
        <v>966533.04</v>
      </c>
      <c r="BZ139" s="27">
        <f t="shared" ref="BZ139" si="2310">SUM(BZ132+BZ122+BZ114+BZ97+BZ66+BZ47+BZ21+BZ4)</f>
        <v>939309.62999999989</v>
      </c>
      <c r="CA139" s="27">
        <f>SUM(CA132+CA122+CA114+CA97+CA66+CA47+CA21+CA4)</f>
        <v>892973.28</v>
      </c>
      <c r="CB139" s="27">
        <f>SUM(CB132+CB122+CB114+CB97+CB66+CB47+CB21+CB4)</f>
        <v>852138.7</v>
      </c>
      <c r="CC139" s="27">
        <f t="shared" ref="CC139" si="2311">SUM(CC132+CC122+CC114+CC97+CC66+CC47+CC21+CC4)</f>
        <v>918745.4</v>
      </c>
      <c r="CD139" s="27">
        <f>SUM(CD132+CD122+CD114+CD97+CD66+CD47+CD21+CD4)</f>
        <v>912004.45</v>
      </c>
      <c r="CE139" s="27">
        <f>SUM(CE132+CE122+CE114+CE97+CE66+CE47+CE21+CE4)</f>
        <v>878337.07000000007</v>
      </c>
      <c r="CF139" s="27">
        <f t="shared" ref="CF139" si="2312">SUM(CF132+CF122+CF114+CF97+CF66+CF47+CF21+CF4)</f>
        <v>955208</v>
      </c>
      <c r="CG139" s="27">
        <f>SUM(CG132+CG122+CG114+CG97+CG66+CG47+CG21+CG4)</f>
        <v>985515.75</v>
      </c>
      <c r="CH139" s="27">
        <f t="shared" si="2303"/>
        <v>813261.65</v>
      </c>
      <c r="CI139" s="27">
        <f t="shared" ref="CI139" si="2313">SUM(CI132+CI122+CI114+CI97+CI66+CI47+CI21+CI4)</f>
        <v>812939</v>
      </c>
      <c r="CJ139" s="27">
        <f t="shared" si="2303"/>
        <v>802844.73</v>
      </c>
      <c r="CK139" s="27">
        <f t="shared" ref="CK139:CL139" si="2314">SUM(CK132+CK122+CK114+CK97+CK66+CK47+CK21+CK4)</f>
        <v>787565.63000000012</v>
      </c>
      <c r="CL139" s="27">
        <f t="shared" si="2314"/>
        <v>931902.9</v>
      </c>
      <c r="CM139" s="27">
        <f t="shared" ref="CM139:CO139" si="2315">SUM(CM132+CM122+CM114+CM97+CM66+CM47+CM21+CM4)</f>
        <v>873501.22</v>
      </c>
      <c r="CN139" s="27">
        <f t="shared" si="2315"/>
        <v>661614.72</v>
      </c>
      <c r="CO139" s="27">
        <f t="shared" si="2315"/>
        <v>3210018.06</v>
      </c>
      <c r="CP139" s="27">
        <f t="shared" si="2303"/>
        <v>3515666.0900000003</v>
      </c>
      <c r="CQ139" s="27">
        <f t="shared" si="2303"/>
        <v>3676492.7800000003</v>
      </c>
      <c r="CR139" s="27">
        <f t="shared" ref="CR139" si="2316">SUM(CR132+CR122+CR114+CR97+CR66+CR47+CR21+CR4)</f>
        <v>3620179</v>
      </c>
      <c r="CS139" s="27">
        <f t="shared" si="2303"/>
        <v>3767961.19</v>
      </c>
      <c r="CT139" s="27">
        <f t="shared" si="2303"/>
        <v>3346607.2</v>
      </c>
      <c r="CU139" s="27">
        <f t="shared" ref="CU139" si="2317">SUM(CU132+CU122+CU114+CU97+CU66+CU47+CU21+CU4)</f>
        <v>1972330.26</v>
      </c>
      <c r="CV139" s="27">
        <f t="shared" si="2303"/>
        <v>1746180.46</v>
      </c>
      <c r="CW139" s="27">
        <f t="shared" si="2303"/>
        <v>1398777.31</v>
      </c>
      <c r="CX139" s="27">
        <f t="shared" ref="CX139" si="2318">SUM(CX132+CX122+CX114+CX97+CX66+CX47+CX21+CX4)</f>
        <v>1380060</v>
      </c>
      <c r="CY139" s="27">
        <f t="shared" si="2303"/>
        <v>1902533.89</v>
      </c>
      <c r="CZ139" s="27">
        <f t="shared" si="2303"/>
        <v>1311964.71</v>
      </c>
      <c r="DA139" s="27">
        <f t="shared" ref="DA139" si="2319">SUM(DA132+DA122+DA114+DA97+DA66+DA47+DA21+DA4)</f>
        <v>1567991</v>
      </c>
      <c r="DB139" s="27">
        <f t="shared" si="2303"/>
        <v>1913362</v>
      </c>
      <c r="DC139" s="27">
        <f t="shared" si="2303"/>
        <v>1417604.41</v>
      </c>
      <c r="DD139" s="27">
        <f t="shared" ref="DD139" si="2320">SUM(DD132+DD122+DD114+DD97+DD66+DD47+DD21+DD4)</f>
        <v>3153228.1</v>
      </c>
      <c r="DE139" s="27">
        <f t="shared" si="2303"/>
        <v>3260877.1</v>
      </c>
      <c r="DF139" s="27">
        <f t="shared" si="2303"/>
        <v>2857128.9299999997</v>
      </c>
      <c r="DG139" s="27">
        <f t="shared" ref="DG139" si="2321">SUM(DG132+DG122+DG114+DG97+DG66+DG47+DG21+DG4)</f>
        <v>1339393</v>
      </c>
      <c r="DH139" s="27">
        <f t="shared" si="2303"/>
        <v>4193043.4800000004</v>
      </c>
      <c r="DI139" s="27">
        <f t="shared" ref="DI139:FM139" si="2322">SUM(DI132+DI122+DI114+DI97+DI66+DI47+DI21+DI4)</f>
        <v>2284969.79</v>
      </c>
      <c r="DJ139" s="27">
        <f t="shared" ref="DJ139" si="2323">SUM(DJ132+DJ122+DJ114+DJ97+DJ66+DJ47+DJ21+DJ4)</f>
        <v>2442021</v>
      </c>
      <c r="DK139" s="27">
        <f t="shared" si="2322"/>
        <v>4059660.79</v>
      </c>
      <c r="DL139" s="27">
        <f t="shared" si="2322"/>
        <v>8329333.2199999988</v>
      </c>
      <c r="DM139" s="27">
        <f t="shared" ref="DM139" si="2324">SUM(DM132+DM122+DM114+DM97+DM66+DM47+DM21+DM4)</f>
        <v>1887990</v>
      </c>
      <c r="DN139" s="27">
        <f t="shared" si="2322"/>
        <v>3155116.02</v>
      </c>
      <c r="DO139" s="27">
        <f t="shared" si="2322"/>
        <v>2849190.79</v>
      </c>
      <c r="DP139" s="27">
        <f t="shared" si="2322"/>
        <v>1644566.2000000002</v>
      </c>
      <c r="DQ139" s="27">
        <f t="shared" ref="DQ139:DS139" si="2325">SUM(DQ132+DQ122+DQ114+DQ97+DQ66+DQ47+DQ21+DQ4)</f>
        <v>2243696.56</v>
      </c>
      <c r="DR139" s="27">
        <f t="shared" si="2325"/>
        <v>2736469</v>
      </c>
      <c r="DS139" s="27">
        <f t="shared" si="2325"/>
        <v>1244203.33</v>
      </c>
      <c r="DT139" s="27">
        <f t="shared" si="2322"/>
        <v>1176465.17</v>
      </c>
      <c r="DU139" s="27">
        <f t="shared" si="2322"/>
        <v>948745.74</v>
      </c>
      <c r="DV139" s="27">
        <f t="shared" ref="DV139" si="2326">SUM(DV132+DV122+DV114+DV97+DV66+DV47+DV21+DV4)</f>
        <v>1093547.3500000001</v>
      </c>
      <c r="DW139" s="27">
        <f t="shared" si="2322"/>
        <v>997939.02</v>
      </c>
      <c r="DX139" s="27">
        <f t="shared" si="2322"/>
        <v>899964.61</v>
      </c>
      <c r="DY139" s="27">
        <f t="shared" ref="DY139" si="2327">SUM(DY132+DY122+DY114+DY97+DY66+DY47+DY21+DY4)</f>
        <v>1100308.77</v>
      </c>
      <c r="DZ139" s="27">
        <f t="shared" si="2322"/>
        <v>905845.04</v>
      </c>
      <c r="EA139" s="27">
        <f t="shared" si="2322"/>
        <v>813855.08</v>
      </c>
      <c r="EB139" s="27">
        <f t="shared" ref="EB139" si="2328">SUM(EB132+EB122+EB114+EB97+EB66+EB47+EB21+EB4)</f>
        <v>768720</v>
      </c>
      <c r="EC139" s="27">
        <f t="shared" si="2322"/>
        <v>764599.45</v>
      </c>
      <c r="ED139" s="27">
        <f t="shared" si="2322"/>
        <v>657002.31000000006</v>
      </c>
      <c r="EE139" s="27">
        <f t="shared" ref="EE139" si="2329">SUM(EE132+EE122+EE114+EE97+EE66+EE47+EE21+EE4)</f>
        <v>649296</v>
      </c>
      <c r="EF139" s="27">
        <f t="shared" si="2322"/>
        <v>647076</v>
      </c>
      <c r="EG139" s="27">
        <f t="shared" si="2322"/>
        <v>566730.21</v>
      </c>
      <c r="EH139" s="27">
        <f t="shared" ref="EH139" si="2330">SUM(EH132+EH122+EH114+EH97+EH66+EH47+EH21+EH4)</f>
        <v>656971.64</v>
      </c>
      <c r="EI139" s="27">
        <f t="shared" si="2322"/>
        <v>655387.60000000009</v>
      </c>
      <c r="EJ139" s="27">
        <f t="shared" si="2322"/>
        <v>626110.24</v>
      </c>
      <c r="EK139" s="27">
        <f t="shared" ref="EK139:EL139" si="2331">SUM(EK132+EK122+EK114+EK97+EK66+EK47+EK21+EK4)</f>
        <v>674280</v>
      </c>
      <c r="EL139" s="27">
        <f t="shared" si="2331"/>
        <v>688882.05</v>
      </c>
      <c r="EM139" s="27">
        <f t="shared" si="2322"/>
        <v>649485.39999999991</v>
      </c>
      <c r="EN139" s="27">
        <f t="shared" ref="EN139" si="2332">SUM(EN132+EN122+EN114+EN97+EN66+EN47+EN21+EN4)</f>
        <v>703330</v>
      </c>
      <c r="EO139" s="27">
        <f t="shared" si="2322"/>
        <v>688263.96</v>
      </c>
      <c r="EP139" s="27">
        <f t="shared" si="2322"/>
        <v>609891.11</v>
      </c>
      <c r="EQ139" s="27">
        <f t="shared" ref="EQ139" si="2333">SUM(EQ132+EQ122+EQ114+EQ97+EQ66+EQ47+EQ21+EQ4)</f>
        <v>586424</v>
      </c>
      <c r="ER139" s="27">
        <f t="shared" si="2322"/>
        <v>564423.31000000006</v>
      </c>
      <c r="ES139" s="27">
        <f t="shared" ref="ES139:ET139" si="2334">SUM(ES132+ES122+ES114+ES97+ES66+ES47+ES21+ES4)</f>
        <v>471529.86</v>
      </c>
      <c r="ET139" s="27">
        <f t="shared" si="2334"/>
        <v>636940.4</v>
      </c>
      <c r="EU139" s="27">
        <f t="shared" ref="EU139:EW139" si="2335">SUM(EU132+EU122+EU114+EU97+EU66+EU47+EU21+EU4)</f>
        <v>728624</v>
      </c>
      <c r="EV139" s="27">
        <f t="shared" si="2335"/>
        <v>779015.8</v>
      </c>
      <c r="EW139" s="27">
        <f t="shared" si="2335"/>
        <v>2778492.87</v>
      </c>
      <c r="EX139" s="27">
        <f t="shared" si="2322"/>
        <v>3287124.1400000006</v>
      </c>
      <c r="EY139" s="27">
        <f t="shared" si="2322"/>
        <v>3419930.76</v>
      </c>
      <c r="EZ139" s="27">
        <f t="shared" ref="EZ139" si="2336">SUM(EZ132+EZ122+EZ114+EZ97+EZ66+EZ47+EZ21+EZ4)</f>
        <v>2408300</v>
      </c>
      <c r="FA139" s="27">
        <f t="shared" si="2322"/>
        <v>2374225.16</v>
      </c>
      <c r="FB139" s="27">
        <f t="shared" si="2322"/>
        <v>2127659.4099999997</v>
      </c>
      <c r="FC139" s="27">
        <f t="shared" ref="FC139" si="2337">SUM(FC132+FC122+FC114+FC97+FC66+FC47+FC21+FC4)</f>
        <v>2397257.84</v>
      </c>
      <c r="FD139" s="27">
        <f t="shared" si="2322"/>
        <v>2155097.4010000001</v>
      </c>
      <c r="FE139" s="27">
        <f t="shared" si="2322"/>
        <v>1849794.79</v>
      </c>
      <c r="FF139" s="27">
        <f t="shared" ref="FF139" si="2338">SUM(FF132+FF122+FF114+FF97+FF66+FF47+FF21+FF4)</f>
        <v>1841220</v>
      </c>
      <c r="FG139" s="27">
        <f t="shared" si="2322"/>
        <v>1865844.15</v>
      </c>
      <c r="FH139" s="27">
        <f t="shared" si="2322"/>
        <v>1740978.8</v>
      </c>
      <c r="FI139" s="27">
        <f t="shared" ref="FI139:FJ139" si="2339">SUM(FI132+FI122+FI114+FI97+FI66+FI47+FI21+FI4)</f>
        <v>1942629</v>
      </c>
      <c r="FJ139" s="27">
        <f t="shared" si="2339"/>
        <v>1974595</v>
      </c>
      <c r="FK139" s="27">
        <f t="shared" si="2322"/>
        <v>1745990.8299999998</v>
      </c>
      <c r="FL139" s="27">
        <f t="shared" ref="FL139" si="2340">SUM(FL132+FL122+FL114+FL97+FL66+FL47+FL21+FL4)</f>
        <v>2029034.4299999997</v>
      </c>
      <c r="FM139" s="27">
        <f t="shared" si="2322"/>
        <v>2005993.83</v>
      </c>
      <c r="FN139" s="27">
        <f t="shared" ref="FN139:HX139" si="2341">SUM(FN132+FN122+FN114+FN97+FN66+FN47+FN21+FN4)</f>
        <v>1958376.2299999997</v>
      </c>
      <c r="FO139" s="27">
        <f t="shared" ref="FO139" si="2342">SUM(FO132+FO122+FO114+FO97+FO66+FO47+FO21+FO4)</f>
        <v>2005643</v>
      </c>
      <c r="FP139" s="27">
        <f t="shared" si="2341"/>
        <v>2010297.47</v>
      </c>
      <c r="FQ139" s="27">
        <f t="shared" si="2341"/>
        <v>1986662.78</v>
      </c>
      <c r="FR139" s="27">
        <f t="shared" ref="FR139" si="2343">SUM(FR132+FR122+FR114+FR97+FR66+FR47+FR21+FR4)</f>
        <v>2159451</v>
      </c>
      <c r="FS139" s="27">
        <f t="shared" si="2341"/>
        <v>2257105.52</v>
      </c>
      <c r="FT139" s="27">
        <f t="shared" si="2341"/>
        <v>1858298.54</v>
      </c>
      <c r="FU139" s="27">
        <f t="shared" ref="FU139" si="2344">SUM(FU132+FU122+FU114+FU97+FU66+FU47+FU21+FU4)</f>
        <v>2970066</v>
      </c>
      <c r="FV139" s="27">
        <f t="shared" si="2341"/>
        <v>2577268.23</v>
      </c>
      <c r="FW139" s="27">
        <f t="shared" si="2341"/>
        <v>2236071.7400000002</v>
      </c>
      <c r="FX139" s="27">
        <f t="shared" si="2341"/>
        <v>2638649.5</v>
      </c>
      <c r="FY139" s="27">
        <f t="shared" ref="FY139:GA139" si="2345">SUM(FY132+FY122+FY114+FY97+FY66+FY47+FY21+FY4)</f>
        <v>2725216.85</v>
      </c>
      <c r="FZ139" s="27">
        <f t="shared" si="2345"/>
        <v>4639764.33</v>
      </c>
      <c r="GA139" s="27">
        <f t="shared" si="2345"/>
        <v>2450000</v>
      </c>
      <c r="GB139" s="27">
        <f t="shared" si="2341"/>
        <v>3896519.7699999996</v>
      </c>
      <c r="GC139" s="27">
        <f t="shared" si="2341"/>
        <v>4026285.46</v>
      </c>
      <c r="GD139" s="27">
        <f t="shared" ref="GD139" si="2346">SUM(GD132+GD122+GD114+GD97+GD66+GD47+GD21+GD4)</f>
        <v>3664260</v>
      </c>
      <c r="GE139" s="27">
        <f t="shared" si="2341"/>
        <v>4449034.0299999993</v>
      </c>
      <c r="GF139" s="27">
        <f t="shared" si="2341"/>
        <v>4091864.4299999997</v>
      </c>
      <c r="GG139" s="27">
        <f t="shared" ref="GG139" si="2347">SUM(GG132+GG122+GG114+GG97+GG66+GG47+GG21+GG4)</f>
        <v>3922645.0700000003</v>
      </c>
      <c r="GH139" s="27">
        <f t="shared" si="2341"/>
        <v>3964978.4699999997</v>
      </c>
      <c r="GI139" s="27">
        <f t="shared" si="2341"/>
        <v>3897354.2</v>
      </c>
      <c r="GJ139" s="27">
        <f t="shared" ref="GJ139" si="2348">SUM(GJ132+GJ122+GJ114+GJ97+GJ66+GJ47+GJ21+GJ4)</f>
        <v>4014005</v>
      </c>
      <c r="GK139" s="27">
        <f t="shared" si="2341"/>
        <v>3993314.35</v>
      </c>
      <c r="GL139" s="27">
        <f t="shared" si="2341"/>
        <v>3714157.28</v>
      </c>
      <c r="GM139" s="27">
        <f t="shared" ref="GM139" si="2349">SUM(GM132+GM122+GM114+GM97+GM66+GM47+GM21+GM4)</f>
        <v>3911585</v>
      </c>
      <c r="GN139" s="27">
        <f t="shared" si="2341"/>
        <v>4160033.36</v>
      </c>
      <c r="GO139" s="27">
        <f t="shared" si="2341"/>
        <v>3908115.9200000004</v>
      </c>
      <c r="GP139" s="27">
        <f t="shared" ref="GP139" si="2350">SUM(GP132+GP122+GP114+GP97+GP66+GP47+GP21+GP4)</f>
        <v>4034808.75</v>
      </c>
      <c r="GQ139" s="27">
        <f t="shared" si="2341"/>
        <v>3958035.6100000003</v>
      </c>
      <c r="GR139" s="27">
        <f t="shared" si="2341"/>
        <v>3733723.5699999994</v>
      </c>
      <c r="GS139" s="27">
        <f t="shared" ref="GS139" si="2351">SUM(GS132+GS122+GS114+GS97+GS66+GS47+GS21+GS4)</f>
        <v>3862222</v>
      </c>
      <c r="GT139" s="27">
        <f t="shared" si="2341"/>
        <v>3975592.69</v>
      </c>
      <c r="GU139" s="27">
        <f t="shared" si="2341"/>
        <v>3529667.21</v>
      </c>
      <c r="GV139" s="27">
        <f t="shared" ref="GV139" si="2352">SUM(GV132+GV122+GV114+GV97+GV66+GV47+GV21+GV4)</f>
        <v>4012485</v>
      </c>
      <c r="GW139" s="27">
        <f t="shared" si="2341"/>
        <v>4043047.4</v>
      </c>
      <c r="GX139" s="27">
        <f t="shared" si="2341"/>
        <v>3740576.62</v>
      </c>
      <c r="GY139" s="27">
        <f t="shared" ref="GY139" si="2353">SUM(GY132+GY122+GY114+GY97+GY66+GY47+GY21+GY4)</f>
        <v>5742700</v>
      </c>
      <c r="GZ139" s="27">
        <f t="shared" si="2341"/>
        <v>3804054.92</v>
      </c>
      <c r="HA139" s="27">
        <f t="shared" ref="HA139" si="2354">SUM(HA132+HA122+HA114+HA97+HA66+HA47+HA21+HA4)</f>
        <v>3330450.9000000004</v>
      </c>
      <c r="HB139" s="27">
        <f t="shared" ref="HB139:HD139" si="2355">SUM(HB132+HB122+HB114+HB97+HB66+HB47+HB21+HB4)</f>
        <v>3443060</v>
      </c>
      <c r="HC139" s="27">
        <f t="shared" si="2355"/>
        <v>3455535.33</v>
      </c>
      <c r="HD139" s="27">
        <f t="shared" si="2355"/>
        <v>3614900</v>
      </c>
      <c r="HE139" s="27">
        <f t="shared" ref="HE139:HF139" si="2356">SUM(HE132+HE122+HE114+HE97+HE66+HE47+HE21+HE4)</f>
        <v>24801630.940000001</v>
      </c>
      <c r="HF139" s="27">
        <f t="shared" si="2356"/>
        <v>21124170.490000002</v>
      </c>
      <c r="HG139" s="27">
        <f t="shared" si="2341"/>
        <v>20451637.980000004</v>
      </c>
      <c r="HH139" s="27">
        <f t="shared" si="2341"/>
        <v>17861708.25</v>
      </c>
      <c r="HI139" s="27">
        <f t="shared" ref="HI139" si="2357">SUM(HI132+HI122+HI114+HI97+HI66+HI47+HI21+HI4)</f>
        <v>18930384.630000003</v>
      </c>
      <c r="HJ139" s="27">
        <f t="shared" si="2341"/>
        <v>17306331.440000001</v>
      </c>
      <c r="HK139" s="27">
        <f t="shared" si="2341"/>
        <v>16221909.41</v>
      </c>
      <c r="HL139" s="27">
        <f t="shared" ref="HL139" si="2358">SUM(HL132+HL122+HL114+HL97+HL66+HL47+HL21+HL4)</f>
        <v>14863738.711000003</v>
      </c>
      <c r="HM139" s="27">
        <f t="shared" si="2341"/>
        <v>13666757.26</v>
      </c>
      <c r="HN139" s="27">
        <f t="shared" si="2341"/>
        <v>13021390</v>
      </c>
      <c r="HO139" s="27">
        <f t="shared" ref="HO139" si="2359">SUM(HO132+HO122+HO114+HO97+HO66+HO47+HO21+HO4)</f>
        <v>14475584.620000001</v>
      </c>
      <c r="HP139" s="27">
        <f t="shared" si="2341"/>
        <v>11947986.51</v>
      </c>
      <c r="HQ139" s="27">
        <f t="shared" si="2341"/>
        <v>14464111</v>
      </c>
      <c r="HR139" s="27">
        <f t="shared" ref="HR139" si="2360">SUM(HR132+HR122+HR114+HR97+HR66+HR47+HR21+HR4)</f>
        <v>15669792.92</v>
      </c>
      <c r="HS139" s="27">
        <f t="shared" si="2341"/>
        <v>12865157.140000002</v>
      </c>
      <c r="HT139" s="27">
        <f t="shared" si="2341"/>
        <v>14942542.030000001</v>
      </c>
      <c r="HU139" s="27">
        <f t="shared" ref="HU139" si="2361">SUM(HU132+HU122+HU114+HU97+HU66+HU47+HU21+HU4)</f>
        <v>16540537.07</v>
      </c>
      <c r="HV139" s="27">
        <f t="shared" si="2341"/>
        <v>14935858.149999999</v>
      </c>
      <c r="HW139" s="27">
        <f t="shared" si="2341"/>
        <v>12712605.4</v>
      </c>
      <c r="HX139" s="27">
        <f t="shared" si="2341"/>
        <v>19155556.109999999</v>
      </c>
      <c r="HY139" s="27">
        <f t="shared" ref="HY139:IG139" si="2362">SUM(HY122+HY114+HY97+HY66+HY47+HY21+HY4)</f>
        <v>14558141.600000001</v>
      </c>
      <c r="HZ139" s="27">
        <f t="shared" ref="HZ139" si="2363">SUM(HZ122+HZ114+HZ97+HZ66+HZ47+HZ21+HZ4)</f>
        <v>18017784</v>
      </c>
      <c r="IA139" s="27">
        <f t="shared" si="2362"/>
        <v>21104890.410000004</v>
      </c>
      <c r="IB139" s="27">
        <f t="shared" si="2362"/>
        <v>23318468.359999999</v>
      </c>
      <c r="IC139" s="27">
        <f t="shared" ref="IC139" si="2364">SUM(IC122+IC114+IC97+IC66+IC47+IC21+IC4)</f>
        <v>15992212</v>
      </c>
      <c r="ID139" s="27">
        <f t="shared" si="2362"/>
        <v>15350011.23</v>
      </c>
      <c r="IE139" s="27">
        <f t="shared" si="2362"/>
        <v>13562782.5</v>
      </c>
      <c r="IF139" s="27">
        <f t="shared" ref="IF139:II139" si="2365">SUM(IF122+IF114+IF97+IF66+IF47+IF21+IF4)</f>
        <v>14081085.699999999</v>
      </c>
      <c r="IG139" s="27">
        <f t="shared" si="2362"/>
        <v>15537143.729999999</v>
      </c>
      <c r="IH139" s="27">
        <f t="shared" ref="IH139" si="2366">SUM(IH122+IH114+IH97+IH66+IH47+IH21+IH4)</f>
        <v>14811263.189999999</v>
      </c>
      <c r="II139" s="27">
        <f t="shared" si="2365"/>
        <v>16574697.77</v>
      </c>
      <c r="IJ139" s="54"/>
      <c r="JI139" s="53"/>
    </row>
    <row r="140" spans="1:269" ht="15.75" x14ac:dyDescent="0.25"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54"/>
    </row>
    <row r="141" spans="1:269" x14ac:dyDescent="0.25"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55"/>
    </row>
    <row r="142" spans="1:269" x14ac:dyDescent="0.25"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</row>
    <row r="144" spans="1:269" x14ac:dyDescent="0.25"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</sheetData>
  <autoFilter ref="A1:II137" xr:uid="{00000000-0001-0000-0200-000000000000}"/>
  <printOptions gridLines="1"/>
  <pageMargins left="0.70866141732283472" right="0.70866141732283472" top="0.74803149606299213" bottom="0.74803149606299213" header="0.31496062992125984" footer="0.31496062992125984"/>
  <pageSetup paperSize="8" scale="21" fitToHeight="0" orientation="landscape" r:id="rId1"/>
  <ignoredErrors>
    <ignoredError sqref="A55 A49 A51:A52 A62:A65 A50:B50 A119:B130 A60:B61 A8:B48 GK2 HM2:HN3 CY2 FG2 A104:B111 M138 Q138 A114:B115 DZ2:EA2 A56:B58 HX60 A66:B80 HX2 DH138:DH140 EL138 FP138:FP140 GT138:GT140 IA119 V118:V140 P119:Q137 GN49:GO62 GW49:GW67 Y118:Y119 DK8:DK15 EO8:EO15 FS8:FS15 GW8:GW19 A1:B1 CS113 HX119 DK118:DK119 EO118:EO137 FS118:FS137 GW118:GW137 FS104:FS107 EO105 DK104:DK114 Y104:Y114 Y101:Y102 EO101:EO102 DK101:DK102 A82:B98 FS49:FS73 EO49:EO99 HS60 Y8:Y15 HX85 IA5 DK49:DK55 GE99 IA111 GB116 GW105 ID2 ID125 ID119 A101:C102 C104:C114 C8:C58 C118:C138 A2:C7 E101:F102 E104:F114 E118:F138 E2:F58 H101:I102 H104:I114 H119:I138 H2:I58 K101:K102 K104:K114 K2:K58 K119:K138 M101:N102 M104:N114 M119:N137 M8:N23 P8:Q15 P101:Q102 P104:Q114 S49:T49 S101:T102 S104:T107 S119:T119 V49:W49 V101:W102 V104:W114 W8:W48 W118:W137 CP51:CQ51 CP101:CQ102 CP104:CQ107 CP118:CQ119 CP2:CQ2 CT99 CS49:CT55 CS101:CT102 CS114:CT114 CS104:CT109 CS118:CT140 CS2:CT2 CV49:CW55 CV101:CW102 CV104:CW104 CV118:CW140 CV2:CW2 CY49:CZ51 CY101:CZ102 CY104:CZ114 CY118:CZ140 DB49:DC62 DB101:DC102 DB104:DC112 DB118:DC140 DE49:DF51 DE101:DF102 DE104:DF107 DE118:DF140 DH49:DI49 DH101:DI102 DH104:DI114 DH118:DI137 DI8:DI47 DT49:DU55 DT102:DU102 DT105:DU107 DT118:DU130 DT2:DU2 DW49:DX55 DW101:DX102 DW105:DX105 DW118:DX140 DW2:DX2 DZ49:EA55 DZ101:EA102 DZ107:EA107 DZ118:EA140 EC49:ED55 EC101:ED102 EC105:ED114 EC118:ED140 EF49:EG80 EF101:EG102 EF104:EG114 EF118:EG140 EI49:EJ56 EI101:EJ102 EI104:EJ107 EI118:EJ140 EL49:EM56 EL101:EM102 EL104:EM108 EL118:EM137 EM8:EM47 EX49:EY54 EX101:EY102 EX104:EY114 EX118:EY130 EX2:EY2 FA49:FB55 FB102 FA104:FB106 FA118:FB140 FA2:FB2 FD49:FE55 FE102 FD104:FE107 FD118:FE130 FD2:FE2 FG49:FH55 FG101:FH102 FG104:FH109 FG118:FH140 FJ49:FK80 FK101 FJ104:FK105 FJ118:FK138 FM49:FN56 FM102:FN102 FM104:FN107 FM118:FN140 FP49:FQ56 FP102:FQ102 FP104:FQ107 FP118:FQ137 FQ8:FQ47 GB101:GC102 GB104:GC114 GB49:GC54 GB118:GC123 GB2:GC2 GE105:GF107 GE102:GF102 GE49:GF54 GE118:GF123 GE2:GF2 GH109:GI114 GI102 GH49:GI54 GH118:GI140 GH2:GI2 GK104:GL109 GK101:GL102 GK49:GL67 GK118:GL128 GN104:GO105 GO101 GN118:GO128 GQ104:GR107 GQ102:GR102 GQ49:GR61 GQ118:GR128 GT104:GU108 GT101:GU102 GT118:GU125 GU8:GU47 GT49:GU57 HE111 HE119 HE60 HE2:HE3 HG111:HH111 HG119:HH119 HG60:HH60 HG2:HH3 HJ111:HK111 HJ119:HK119 HJ60:HK60 HJ2:HK3 HM111:HN111 HM119:HN119 HM60:HN60 HP111:HQ111 HP119:HQ119 HP60:HQ60 HS111:HT111 HT85 HS119:HT119 HT2:HT3 HT60 HV111 HV85 HV119 HV2:HV3 HV60 HX111:HY111 HY5 HY119 IB119 IB125 IB2:IB5 ID4:ID5 CQ3 CT3 CW3 DU3 DX3 EA3 EY3 FB3 FE3 GC3 GF3 GI3 FS116 EO116 DK116 GW116 CP116:CQ116 CS116:CT116 CV116:CW116 CY116:CZ116 DB116:DC116 DE116:DF116 DH116:DI116 DT116:DU116 DW116:DX116 DZ116:EA116 EC116:ED116 EF116:EG116 EI116:EJ116 EL116:EM116 EX116:EY116 FA116:FB116 FD116:FE116 FG116:FH116 FJ116:FK116 FM116:FN116 FP116:FQ116 GE116:GF116 GH116:GI116 GK116:GL116 GN116:GO116 GQ116:GR116 GT116:GU116 CQ49 CQ50 CP53:CQ55 CQ52 CP57:CQ63 CQ56 CP85:CQ92 CQ83 CQ84 CP94:CQ94 CQ93 CP96:CQ99 CQ95 CP109:CQ109 CQ108 CP111:CQ114 CQ110 CP121:CQ130 CQ120 CP132:CQ140 CQ131 DT132:DU140 DU131 DT111:DU114 DU110 DT109:DU109 DU108 DU104 DU101 DT96:DU99 DU95 DT94:DU94 DU93 DT85:DU92 DU84 DU83 DT64:DU80 DU63 DT57:DU62 DU56 EX132:EY140 EY131 EX96:EY98 EY95 EX94:EY94 EY93 EX85:EY92 EY84 EY83 EX59:EY80 EY58 EY57 EY56 EY55 GB130:GC140 GC129 GB125:GC128 GC124 GB97:GC99 GC96 GC95 GB94:GC94 GC93 GB83:GC92 GC82 GB71:GC80 GC70 GB69:GC69 GC68 GB66:GC67 GC65 GB64:GC64 GC63 GC62 GB56:GC61 GC55 HE66:HE67 HE71 HE75 HE79 HE85 HE97:HE98 HE114 HE122:HE123 HE125 HE127 HE130 HE132 HE135:HE138 IA8 HY8 IB8 ID8 IA12 HY12 IB12 ID12 IA14 HY14 IB14 ID14 IA17 HY17 IB17 ID17 IA21 HY21 IB21 ID21 IA47:IA48 HY47:HY48 IB47:IB48 ID47:ID48 IA60 HY60 IB60 ID60 HX66:HX67 HS66:HS67 HG66:HH67 HJ66:HK67 HM66:HN67 HP66:HQ67 HT66:HT67 HV66:HV67 IA66:IA67 HY66:HY67 IB66:IB67 ID66:ID67 HX71 HS71 HG71:HH71 HJ71:HK71 HM71:HN71 HP71:HQ71 HT71 HV71 IA71 HY71 IB71 ID71 HX75 HS75 HG75:HH75 HJ75:HK75 HM75:HN75 HP75:HQ75 HT75 HV75 IA75 HY75 IB75 ID75 HX79 HS79 HG79:HH79 HJ79:HK79 HM79:HN79 HP79:HQ79 HT79 HV79 IA79 HY79 IB79 ID79 HS85 HG85:HH85 HJ85:HK85 HM85:HN85 HP85:HQ85 IA85 HY85 IB85 ID85 HX97:HX98 HT97:HT98 HV97:HV98 HS97:HS98 HG97:HH98 HJ97:HK98 HM97:HN98 HP97:HQ98 IA97:IA98 HY97:HY98 IB97:IB98 ID97:ID98 IB111 ID111 IA114:IA115 HG114:HH115 HJ114:HK115 HM114:HN115 HP114:HQ115 HS114:HT115 HV114:HV115 HX114:HY115 IA122:IA123 HX122:HX123 HG122:HH123 HJ122:HK123 HM122:HN123 HP122:HQ123 HS122:HT123 HV122:HV123 HY122:HY123 IA125 HX125 HG125:HH125 HJ125:HK125 HM125:HN125 HP125:HQ125 HS125:HT125 HV125 HY125 ID127 IB127 IA127 HX127 HG127:HH127 HJ127:HK127 HM127:HN127 HP127:HQ127 HS127:HT127 HV127 HY127 ID130 IB130 IA130 HX130 HG130:HH130 HJ130:HK130 HM130:HN130 HP130:HQ130 HS130:HT130 HV130 HY130 ID132 IB132 HX132 HG132:HH132 HJ132:HK132 HM132:HN132 HP132:HQ132 HS132:HT132 HV132 ID135:ID139 IB135:IB139 HX135:HX140 HG135:HH140 HJ135:HK140 HM135:HN140 HP135:HQ140 HS135:HT140 HV135:HV140 Y17:Y29 Y31:Y44 Y46:Y57 Y59:Y64 Y66:Y99 Y121:Y137 C60:C99 E60:F80 H60:I80 K60:K80 M60:N62 P60:Q62 S60:T62 T59 E82:F99 H82:I99 K82:K99 M82:N99 N81 CS82:CT82 CP82:CQ82 CS66:CT69 CT64 CP65:CQ80 CP64 CS57:CT57 CT56 CS59:CT62 CT58 CT63 CT65 CS71:CT71 CT70 CS73:CT75 CT72 CS77:CT80 CT76 CS84:CT98 CT83 CS111:CT111 CT110 CT112 DW82:DX82 DT82:DU82 DW57:DX57 DX56 DW59:DX75 DX58 DW77:DX80 DX76 DW85:DX85 DX83 DX84 DW90:DX99 DX86 DX87 DX88 DX89 DX104 DW107:DX107 DX106 DW109:DX114 DX108 FA82:FB82 EX82:EY82 FA57:FB57 FB56 FA59:FB67 FB58 FA69:FB75 FB68 FA77:FB80 FB76 FA84:FB98 FB83 FB101 FA109:FB109 FB108 FA111:FB114 FB110 FB107 GE83:GF83 GH83:GI88 GK82:GL88 GN82:GO89 GQ83:GR83 GT82:GU85 GU81 GE56:GF62 GF55 GE64:GF67 GF63 GE69:GF69 GF68 GE71:GF71 GF70 GE74:GF80 GF72 GF73 GF82 GE85:GF94 GF84 GE97:GF98 GF95 GF96 GF101 GF104 GE109:GF109 GF108 GE111:GF114 GF110 GE125:GF130 GF124 GE132:GF140 GF131 CV82:CW82 CY82:CZ99 DB82:DC99 DE82:DF99 DF81 DH82:DI83 DI81 CV59:CW61 CW56 CW57 CW58 CV64:CW76 CW62 CW63 CV78:CW80 CW77 CV84:CW99 CW83 CV106:CW107 CW105 CV109:CW114 CW108 DZ82:EA85 EC82:ED99 EF82:EG93 EI82:EJ85 EJ81 DZ59:EA62 EA56 EA57 EA58 DZ64:EA76 EA63 DZ78:EA80 EA77 DZ91:EA91 EA86 EA87 EA88 EA89 EA90 DZ93:EA93 EA92 DZ95:EA99 EA94 EA104 EA105 EA106 DZ109:EA109 EA108 DZ111:EA114 EA110 FD82:FE98 FG82:FH83 FJ82:FK98 FM82:FN98 FN81 FP82:FQ83 FD59:FE67 FE56 FE57 FE58 FD69:FE69 FE68 FD71:FE76 FE70 FD78:FE80 FE77 FE101 FD109:FE114 FE108 FD132:FE140 FE131 GH56:GI62 GI55 GH64:GI64 GI63 GH66:GI68 GI65 GH70:GI80 GI69 GI82 GH90:GI90 GI89 GH92:GI92 GI91 GH94:GI94 GI93 GH97:GI98 GI95 GI96 GI101 GI104 GI105 GI106 GI107 GI108 HE140 DK17:DK19 DK21:DK24 DK26 DK28:DK30 DK36:DK37 DK40:DK44 DK46:DK47 DK58:DK62 DK64 DK66:DK71 DK73:DK83 DK85:DK99 DK121:DK137 EO17:EO21 EO23 EO25:EO29 EO31 EO35:EO37 EO39 EO41:EO47 EO107 EO109 EO111:EO114 FS17:FS22 FS24:FS31 FS33 FS35:FS47 FS75:FS98 FS109 FS111:FS114 GW111:GW114 GW109 GW69:GW98 GW21:GW47 M26:N26 N25 M28:N33 N27 N24 M36:N37 N34 N35 M39:N55 N38 N58 N56 N57 M64:N64 N63 M66:N76 N65 M78:N80 N77 CY53:CZ55 CZ52 CY59:CZ62 CZ56:CZ57 CZ58 CY64:CZ64 CZ63 CY66:CZ80 CZ65 ED104 EC78:ED80 ED77 EC59:ED76 ED58 ED57 ED56 FG111:FH114 FH110 FG97:FH98 FH96 FG85:FH95 FH84 FG78:FH80 FH77 FG73:FH76 FH72 FG59:FH71 FH58 FH57 FH56 GK130:GL140 GL129 GK111:GL114 GL110 GK97:GL98 GL96 GK90:GL95 GL89 GK74:GL80 GL73 GL72 GK69:GL71 GL68 V51:W51 W50 V53:W56 W52 V59:W61 W57 W58 V64:W64 W62 W63 V66:W69 W65 V71:W76 W70 V78:W80 W77 V82:W83 W81 V85:W86 W84 V88:W99 W87 DH85:DI99 DI84 DH78:DI80 DI77 DH66:DI76 DI65 DH64:DI64 DI63 DH59:DI61 DI58 DI57 DH53:DI56 DI52 DI51 DI50 DI62 EL110:EM114 EM109 EL95:EM99 EM94 EL91:EM93 EM90 EL89:EM89 EM88 EL85:EM85 EM84 EL82:EM83 EM81 EL78:EM80 EM77 EL64:EM76 EM63 EL58:EM62 EM57 EM87 EM86 EL140 FP111:FQ114 FQ110 FP109:FQ109 FQ108 FQ101 FP95:FQ98 FQ94 FP85:FQ93 FQ84 FP78:FQ80 FQ77 FP69:FQ76 FQ68 FP58:FQ67 FQ57 GT59:GU62 GU58 GT64:GU64 GU63 GT66:GU67 GU65 GT69:GU69 GU68 GT71:GU80 GU70 GT91:GU98 GU86 GU87 GU88 GU89 GU90 GT111:GU114 GU110 GU109 GT127:GU128 GU126 GT130:GU137 GU129 S121:T140 T120 S111:T114 T110 S109:T109 T108 S78:T80 T77 S71:T76 T70 S66:T69 T65 S64:T64 T63 T58 T57 T56 T55 S51:T54 T50 S82:T99 T81 DE53:DF56 DF52 DE59:DF61 DF57 DF58 DE64:DF64 DF62 DF63 DE66:DF80 DF65 DE109:DF111 DF108 DE114:DF114 DF112 DF113 EI111:EJ114 EJ110 EI109:EJ109 EJ108 EI88:EJ99 EJ87 EJ86 EI78:EJ80 EJ77 EI59:EJ76 EJ58 EJ57 FM59:FN67 FN57 FN58 FM69:FN69 FN68 FM71:FN76 FN70 FM78:FN80 FN77 FN101 FM109:FN109 FN108 FM111:FN114 FN110 GQ132:GR140 GR131 GQ130:GR130 GR129 GQ113:GR114 GR112 GQ111:GR111 GR110 GQ109:GR109 GR108 GR101 GQ96:GR98 GR95 GQ94:GR94 GR93 GQ89:GR92 GR88 GQ85:GR87 GR84 GR82 GR80 GQ69:GR79 GR68 GQ64:GR67 GR63 GR62 P17:Q23 Q16 P25:Q27 Q24 P29:Q31 Q28 P33:Q37 Q32 P39:Q44 Q38 P46:Q57 Q45 Q58 P64:Q64 Q63 P66:Q99 Q65 DB114:DC114 DC113 DB77:DC80 DC76 DB66:DC75 DC65 DB64:DC64 DC63 EF95:EG99 EG94 FK102 FJ107:FK114 FK106 FJ140:FK140 FK139 GN130:GO140 GO129 GN107:GO114 GO106 GO102 GN97:GO98 GO96 GO95 GN94:GO94 GO93 GN92:GO92 GO91 GO90 GN69:GO72 GO68 GN66:GO67 GO65 GN64:GO64 GO63 GN74:GO80 GO73" formula="1"/>
    <ignoredError sqref="V4:V5 DB5 GN6:GN7 FJ5 DH4:DH7 DE5 FM5 EL4:EL5 FM7 GQ6:GQ7 HS4:HS5 HV48 FP4:FP5 GT4:GT7 S4:T7 CZ4:CZ7 DB6:DC7 DB4:DC4 DE6:DF7 DE4:DF4 EC4:ED7 EF4:EG7 EI4:EJ7 FH4:FH7 FJ6:FK7 FJ4:FK4 FM6:FN6 FM4:FN4 GB5:GC5 GE5:GF5 GH5:GI5 GK5:GL5 GL4 GL6:GL7 GN4:GO5 GQ4:GR5 HE4:HE5 HG4:HH5 HJ4:HK5 HM4:HN5 HP4:HQ5 V7 EL7 FP7" formulaRange="1"/>
    <ignoredError sqref="GR6:GR7 FN7 HX4:HX5 GO6:GO7 FK5 DC5 DF5 FG4:FG7 GK6:GK7 CY4:CY7 GK4 FN5 V8:V12 HS8 DH8:DH14 EL8:EL14 FP8:FP12 GT8 S8:T15 CP4:CQ5 CS4:CT5 CV4:CW5 CY8:CZ22 DB8:DC15 DE8:DF15 DT4:DU9 DW4:DX5 DZ4:EA5 EC8:ED21 EF8:EG15 EI8:EJ15 EX4:EY5 FA4:FB5 FD4:FE5 FG8:FH21 FJ8:FK15 FM8:FN15 GB4:GC4 GB6:GC9 GE4:GF4 GE6:GF8 GH4:GI4 GH6:GI8 GK8:GL9 GN8:GO26 GQ8:GR9 HE8 HG8:HH8 HJ8:HK8 HM8:HN8 HP8:HQ8 HT4:HT5 HV4:HV5 CP7:CQ9 CQ6 CP11:CQ19 CQ10 CP21:CQ23 CQ20 CP25:CQ28 CQ24 CP30:CQ32 CQ29 CP34:CQ35 CQ33 CP37:CQ44 CQ36 CP46:CQ47 CQ45 DT46:DU47 DU45 DT42:DU44 DU41 DT34:DU40 DU33 DT30:DU32 DU29 DT21:DU28 DU20 DT11:DU19 DU10 EX47:EY47 EY46 EX43:EY45 EY42 EX34:EY41 EY33 EX30:EY32 EY29 EX25:EY28 EY24 EX21:EY23 EY20 EX11:EY19 EY10 EX7:EY9 EY6 GB46:GC47 GC45 GB39:GC44 GC38 GB21:GC37 GC20 GB19:GC19 GC18 GB11:GC17 GC10 HE12 HE14 HE17 HE21 HE47:HE48 HX8 HT8 HV8 HS12 HG12:HH12 HJ12:HK12 HM12:HN12 HP12:HQ12 HX12 HT12 HV12 HS14 HG14:HH14 HJ14:HK14 HM14:HN14 HP14:HQ14 HX14 HT14 HV14 HS17 HG17:HH17 HJ17:HK17 HM17:HN17 HP17:HQ17 HX17 HT17 HV17 HS21 HG21:HH21 HJ21:HK21 HM21:HN21 HP21:HQ21 HX21 HT21 HV21 HS47:HS48 HG47:HH48 HJ47:HK48 HM47:HN48 HP47:HQ48 HX47:HX48 HT47:HT48 HV47 CS7:CT15 CT6 CS17:CT17 CT16 CS19:CT29 CT18 CS32:CT33 CT30 CT31 CS36:CT39 CT34 CT35 CS41:CT41 CT40 CS43:CT44 CT42 CS46:CT47 CT45 DW7:DX12 DX6 DW14:DX15 DX13 DW17:DX17 DX16 DW19:DX19 DX18 DW21:DX21 DX20 DW23:DX26 DX22 DW28:DX28 DX27 DW32:DX33 DX29 DX30 DX31 DW39:DX39 DX34 DX35 DX36 DX37 DX38 DW41:DX41 DX40 DW46:DX47 DX42 DX43 DX44 DX45 FA8:FB12 FB6 FA14:FB15 FB13 FB7 FA17:FB17 FB16 FA19:FB21 FB18 FA23:FB23 FB22 FA26:FB26 FB24 FB25 FA28:FB29 FB27 FA33:FB33 FB30 FB31 FB32 FA36:FB39 FB34 FB35 FA43:FB44 FB40 FB41 FB42 FA46:FB47 FB45 GE12:GF17 GF9 GF10 GF11 GE19:GF19 GF18 GE21:GF21 GF20 GE23:GF24 GF22 GE26:GF29 GF25 GE31:GF31 GF30 GE36:GF36 GF32 GF33 GF34 GF35 GE43:GF44 GF37 GF38 GF39 GF40 GF41 GF42 GE46:GF47 GF45 CV7:CW12 CW6 CV14:CW15 CW13 CV17:CW19 CW16 CV21:CW21 CW20 CV23:CW23 CW22 CV26:CW27 CW24 CW25 CV29:CW30 CW28 CV32:CW32 CW31 CV36:CW39 CW33 CW34 CW35 CV41:CW47 CW40 DZ7:EA12 EA6 DZ14:EA15 EA13 DZ17:EA19 EA16 DZ21:EA21 EA20 DZ23:EA24 EA22 DZ26:EA28 EA25 DZ30:EA30 EA29 DZ32:EA32 EA31 DZ34:EA34 EA33 DZ37:EA37 EA35 EA36 DZ41:EA42 EA38 EA39 EA40 DZ44:EA44 EA43 DZ46:EA47 EA45 FD7:FE12 FE6 FD14:FE15 FE13 FD17:FE21 FE16 FD25:FE26 FE22 FE23 FE24 FD28:FE30 FE27 FD34:FE34 FE31 FE32 FE33 FD36:FE36 FE35 FD38:FE38 FE37 FD42:FE44 FE39 FE40 FE41 FD46:FE47 FE45 GH11:GI19 GI9 GI10 GH21:GI21 GI20 GH26:GI27 GI22 GI23 GI24 GI25 GH43:GI44 GI28 GI29 GI30 GI31 GI32 GI33 GI34 GI35 GI36 GI37 GI38 GI39 GI40 GI41 GI42 GH46:GI47 GI45 CY24:CZ27 CZ23 CY29:CZ33 CZ28 CY36:CZ44 CZ34 CZ35 CY46:CZ47 CZ45 EC44:ED47 ED43 ED42 EC36:ED41 ED35 ED34 EC23:ED33 ED22 FG42:FH47 FH41 FH40 FG38:FH39 FH37 FG36:FH36 FH35 FH34 FG31:FH33 FH30 FG23:FH29 FH22 GK42:GL47 GL41 GL40 GK36:GL39 GL35 GL34 GK28:GL33 GL27 GK11:GL26 GL10 V14 V16:V21 V25:V26 V23 V29:V31 V33 V35:V39 V41 V43:V44 V46:V48 DH46:DH47 DH41:DH44 DH35:DH39 DH31:DH33 DH29 DH25:DH26 DH16:DH23 EL28:EL47 EL25:EL26 EL20:EL23 EL16:EL18 FP35:FP47 FP25:FP33 FP21:FP23 FP16:FP18 FP14 GT12 GT14:GT18 GT20:GT23 GT25:GT27 GT29:GT31 GT33:GT38 GT41:GT47 S46:T48 T45 S41:T44 T40 S36:T39 T35 T34 T33 T32 T31 T30 T29 T28 S26:T27 T25 T24 S23:T23 T22 S21:T21 T20 S17:T19 T16 DE17:DF19 DF16 DE21:DF21 DF20 DE23:DF24 DF22 DE26:DF26 DF25 DE28:DF30 DF27 DE36:DF39 DF31 DF32 DF33 DF34 DF35 DE41:DF44 DF40 DE46:DF47 DF45 EI41:EJ47 EJ40 EI36:EJ39 EJ35 EJ34 EJ33 EJ32 EJ31 EI30:EJ30 EJ29 EI28:EJ28 EJ27 EI26:EJ26 EJ25 EJ24 EI23:EJ23 EJ22 EI21:EJ21 EJ20 EI17:EJ19 EJ16 FM17:FN19 FN16 FM21:FN21 FN20 FM24:FN24 FN22 FN23 FM26:FN26 FN25 FM28:FN29 FN27 FM36:FN39 FN30 FN31 FN32 FN33 FN34 FN35 FM43:FN47 FN40 FN41 FN42 GQ46:GR47 GR45 GQ43:GR44 GR42 GR41 GR40 GQ39:GR39 GR38 GR37 GQ36:GR36 GR35 GR34 GR33 GR32 GR31 GR30 GR29 GR28 GQ26:GR27 GR25 GR24 GQ23:GR23 GR22 GQ21:GR21 GR20 GQ19:GR19 GR18 GQ12:GR17 GR11 GR10 DB46:DC47 DC45 DB17:DC29 DC16 DB31:DC44 DC30 EF17:EG47 EG16 FJ42:FK47 FK41 FJ17:FK40 FK16 GN46:GO47 GO45 GN41:GO44 GO40 GN39:GO39 GO38 GO37 GN29:GO36 GO28 GO2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tabSelected="1" topLeftCell="A3" workbookViewId="0">
      <selection activeCell="B35" sqref="B35"/>
    </sheetView>
  </sheetViews>
  <sheetFormatPr defaultColWidth="14" defaultRowHeight="15" x14ac:dyDescent="0.25"/>
  <cols>
    <col min="2" max="2" width="98.42578125" customWidth="1"/>
    <col min="3" max="3" width="24.85546875" customWidth="1"/>
    <col min="4" max="4" width="21.85546875" customWidth="1"/>
    <col min="5" max="5" width="23.85546875" customWidth="1"/>
  </cols>
  <sheetData>
    <row r="1" spans="1:2" x14ac:dyDescent="0.25">
      <c r="A1" s="58" t="s">
        <v>103</v>
      </c>
      <c r="B1" s="59">
        <v>1</v>
      </c>
    </row>
    <row r="2" spans="1:2" x14ac:dyDescent="0.25">
      <c r="A2" s="6" t="s">
        <v>74</v>
      </c>
      <c r="B2" s="10" t="s">
        <v>333</v>
      </c>
    </row>
    <row r="3" spans="1:2" ht="30" x14ac:dyDescent="0.25">
      <c r="A3" s="6" t="s">
        <v>75</v>
      </c>
      <c r="B3" s="10" t="s">
        <v>334</v>
      </c>
    </row>
    <row r="4" spans="1:2" x14ac:dyDescent="0.25">
      <c r="A4" s="6" t="s">
        <v>76</v>
      </c>
      <c r="B4" s="10" t="s">
        <v>70</v>
      </c>
    </row>
    <row r="5" spans="1:2" x14ac:dyDescent="0.25">
      <c r="A5" s="6" t="s">
        <v>77</v>
      </c>
      <c r="B5" s="10" t="s">
        <v>71</v>
      </c>
    </row>
    <row r="6" spans="1:2" x14ac:dyDescent="0.25">
      <c r="A6" s="58" t="s">
        <v>103</v>
      </c>
      <c r="B6" s="59">
        <v>2</v>
      </c>
    </row>
    <row r="7" spans="1:2" x14ac:dyDescent="0.25">
      <c r="A7" s="6" t="s">
        <v>74</v>
      </c>
      <c r="B7" s="10" t="s">
        <v>335</v>
      </c>
    </row>
    <row r="8" spans="1:2" x14ac:dyDescent="0.25">
      <c r="A8" s="6" t="s">
        <v>75</v>
      </c>
      <c r="B8" s="10" t="s">
        <v>336</v>
      </c>
    </row>
    <row r="9" spans="1:2" x14ac:dyDescent="0.25">
      <c r="A9" s="6" t="s">
        <v>76</v>
      </c>
      <c r="B9" s="10" t="s">
        <v>70</v>
      </c>
    </row>
    <row r="10" spans="1:2" x14ac:dyDescent="0.25">
      <c r="A10" s="6" t="s">
        <v>77</v>
      </c>
      <c r="B10" s="10" t="s">
        <v>71</v>
      </c>
    </row>
    <row r="11" spans="1:2" x14ac:dyDescent="0.25">
      <c r="A11" s="58" t="s">
        <v>103</v>
      </c>
      <c r="B11" s="59">
        <v>3</v>
      </c>
    </row>
    <row r="12" spans="1:2" x14ac:dyDescent="0.25">
      <c r="A12" s="6" t="s">
        <v>74</v>
      </c>
      <c r="B12" s="10" t="s">
        <v>335</v>
      </c>
    </row>
    <row r="13" spans="1:2" x14ac:dyDescent="0.25">
      <c r="A13" s="6" t="s">
        <v>75</v>
      </c>
      <c r="B13" s="10" t="s">
        <v>336</v>
      </c>
    </row>
    <row r="14" spans="1:2" x14ac:dyDescent="0.25">
      <c r="A14" s="6" t="s">
        <v>76</v>
      </c>
      <c r="B14" s="10" t="s">
        <v>323</v>
      </c>
    </row>
    <row r="15" spans="1:2" x14ac:dyDescent="0.25">
      <c r="A15" s="6" t="s">
        <v>77</v>
      </c>
      <c r="B15" s="10" t="s">
        <v>72</v>
      </c>
    </row>
    <row r="16" spans="1:2" x14ac:dyDescent="0.25">
      <c r="A16" s="58" t="s">
        <v>103</v>
      </c>
      <c r="B16" s="59">
        <v>4</v>
      </c>
    </row>
    <row r="17" spans="1:2" x14ac:dyDescent="0.25">
      <c r="A17" s="6" t="s">
        <v>74</v>
      </c>
      <c r="B17" s="10" t="s">
        <v>337</v>
      </c>
    </row>
    <row r="18" spans="1:2" x14ac:dyDescent="0.25">
      <c r="A18" s="6" t="s">
        <v>75</v>
      </c>
      <c r="B18" s="10" t="s">
        <v>338</v>
      </c>
    </row>
    <row r="19" spans="1:2" x14ac:dyDescent="0.25">
      <c r="A19" s="6" t="s">
        <v>76</v>
      </c>
      <c r="B19" s="10" t="s">
        <v>70</v>
      </c>
    </row>
    <row r="20" spans="1:2" x14ac:dyDescent="0.25">
      <c r="A20" s="6" t="s">
        <v>77</v>
      </c>
      <c r="B20" s="10" t="s">
        <v>71</v>
      </c>
    </row>
    <row r="21" spans="1:2" x14ac:dyDescent="0.25">
      <c r="A21" s="58" t="s">
        <v>103</v>
      </c>
      <c r="B21" s="59">
        <v>5</v>
      </c>
    </row>
    <row r="22" spans="1:2" x14ac:dyDescent="0.25">
      <c r="A22" s="6" t="s">
        <v>74</v>
      </c>
      <c r="B22" s="10" t="s">
        <v>339</v>
      </c>
    </row>
    <row r="23" spans="1:2" x14ac:dyDescent="0.25">
      <c r="A23" s="6" t="s">
        <v>75</v>
      </c>
      <c r="B23" s="10" t="s">
        <v>340</v>
      </c>
    </row>
    <row r="24" spans="1:2" x14ac:dyDescent="0.25">
      <c r="A24" s="6" t="s">
        <v>76</v>
      </c>
      <c r="B24" s="10" t="s">
        <v>323</v>
      </c>
    </row>
    <row r="25" spans="1:2" x14ac:dyDescent="0.25">
      <c r="A25" s="6" t="s">
        <v>77</v>
      </c>
      <c r="B25" s="10" t="s">
        <v>73</v>
      </c>
    </row>
    <row r="26" spans="1:2" x14ac:dyDescent="0.25">
      <c r="A26" s="58" t="s">
        <v>103</v>
      </c>
      <c r="B26" s="59">
        <v>6</v>
      </c>
    </row>
    <row r="27" spans="1:2" x14ac:dyDescent="0.25">
      <c r="A27" s="6" t="s">
        <v>74</v>
      </c>
      <c r="B27" s="10" t="s">
        <v>339</v>
      </c>
    </row>
    <row r="28" spans="1:2" x14ac:dyDescent="0.25">
      <c r="A28" s="6" t="s">
        <v>75</v>
      </c>
      <c r="B28" s="10" t="s">
        <v>341</v>
      </c>
    </row>
    <row r="29" spans="1:2" x14ac:dyDescent="0.25">
      <c r="A29" s="6" t="s">
        <v>76</v>
      </c>
      <c r="B29" s="10" t="s">
        <v>323</v>
      </c>
    </row>
    <row r="30" spans="1:2" x14ac:dyDescent="0.25">
      <c r="A30" s="6" t="s">
        <v>77</v>
      </c>
      <c r="B30" s="10" t="s">
        <v>72</v>
      </c>
    </row>
    <row r="31" spans="1:2" x14ac:dyDescent="0.25">
      <c r="A31" s="58" t="s">
        <v>103</v>
      </c>
      <c r="B31" s="59">
        <v>9</v>
      </c>
    </row>
    <row r="32" spans="1:2" x14ac:dyDescent="0.25">
      <c r="A32" s="6" t="s">
        <v>74</v>
      </c>
      <c r="B32" s="10" t="s">
        <v>342</v>
      </c>
    </row>
    <row r="33" spans="1:2" x14ac:dyDescent="0.25">
      <c r="A33" s="6" t="s">
        <v>75</v>
      </c>
      <c r="B33" s="10" t="s">
        <v>343</v>
      </c>
    </row>
    <row r="34" spans="1:2" x14ac:dyDescent="0.25">
      <c r="A34" s="6" t="s">
        <v>76</v>
      </c>
      <c r="B34" s="10" t="s">
        <v>323</v>
      </c>
    </row>
    <row r="35" spans="1:2" x14ac:dyDescent="0.25">
      <c r="A35" s="6" t="s">
        <v>77</v>
      </c>
      <c r="B35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Flussi entrate</vt:lpstr>
      <vt:lpstr>Flussi uscite</vt:lpstr>
      <vt:lpstr>Uscite dettaglio missioni</vt:lpstr>
      <vt:lpstr>legenda missioni</vt:lpstr>
      <vt:lpstr>'Flussi entrate'!Area_stampa</vt:lpstr>
      <vt:lpstr>'Flussi entrate'!Print_Area</vt:lpstr>
      <vt:lpstr>'Flussi entrate'!Print_Titles</vt:lpstr>
      <vt:lpstr>'Flussi entrate'!Titoli_stampa</vt:lpstr>
      <vt:lpstr>'Flussi uscite'!Titoli_stampa</vt:lpstr>
      <vt:lpstr>'Flussi entrate'!UFFA...</vt:lpstr>
      <vt:lpstr>'Flussi entrate'!UFFA3</vt:lpstr>
    </vt:vector>
  </TitlesOfParts>
  <Company>Camera di Commercio di Modena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Tricase</dc:creator>
  <cp:lastModifiedBy>Maria Isabella Tricase</cp:lastModifiedBy>
  <cp:lastPrinted>2021-01-11T15:08:12Z</cp:lastPrinted>
  <dcterms:created xsi:type="dcterms:W3CDTF">2015-04-03T13:47:27Z</dcterms:created>
  <dcterms:modified xsi:type="dcterms:W3CDTF">2024-05-13T14:05:38Z</dcterms:modified>
</cp:coreProperties>
</file>